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210" windowWidth="19440" windowHeight="12180"/>
  </bookViews>
  <sheets>
    <sheet name="Final form with logic" sheetId="1" r:id="rId1"/>
  </sheets>
  <calcPr calcId="171027"/>
</workbook>
</file>

<file path=xl/calcChain.xml><?xml version="1.0" encoding="utf-8"?>
<calcChain xmlns="http://schemas.openxmlformats.org/spreadsheetml/2006/main">
  <c r="D181" i="1" l="1"/>
  <c r="D192" i="1"/>
  <c r="B189" i="1"/>
  <c r="B188" i="1"/>
  <c r="B190" i="1"/>
  <c r="D189" i="1"/>
  <c r="D188" i="1"/>
  <c r="D190" i="1"/>
  <c r="G103" i="1"/>
  <c r="G101" i="1"/>
  <c r="G99" i="1"/>
  <c r="G97" i="1"/>
  <c r="G95" i="1"/>
  <c r="G93" i="1"/>
  <c r="G91" i="1"/>
  <c r="G89" i="1"/>
  <c r="G169" i="1"/>
  <c r="G162" i="1"/>
  <c r="G155" i="1"/>
  <c r="G148" i="1"/>
  <c r="G141" i="1"/>
  <c r="G134" i="1"/>
  <c r="G127" i="1"/>
  <c r="G120" i="1"/>
  <c r="G60" i="1"/>
  <c r="G59" i="1"/>
  <c r="G58" i="1"/>
  <c r="G57" i="1"/>
  <c r="G56" i="1"/>
  <c r="G55" i="1"/>
  <c r="G54" i="1"/>
  <c r="G53" i="1"/>
  <c r="B180" i="1"/>
  <c r="D196" i="1"/>
  <c r="D106" i="1"/>
  <c r="D105" i="1"/>
  <c r="D178" i="1"/>
  <c r="D53" i="1"/>
  <c r="D54" i="1"/>
  <c r="D55" i="1"/>
  <c r="D56" i="1"/>
  <c r="D57" i="1"/>
  <c r="D58" i="1"/>
  <c r="D59" i="1"/>
  <c r="D60" i="1"/>
  <c r="D177" i="1"/>
  <c r="D176" i="1"/>
  <c r="C61" i="1"/>
  <c r="F61" i="1"/>
  <c r="E61" i="1"/>
  <c r="B61" i="1"/>
  <c r="D191" i="1"/>
  <c r="D193" i="1"/>
  <c r="D107" i="1"/>
  <c r="D61" i="1"/>
  <c r="D179" i="1"/>
  <c r="D194" i="1"/>
  <c r="D195" i="1"/>
  <c r="D197" i="1"/>
  <c r="D198" i="1"/>
  <c r="D199" i="1"/>
</calcChain>
</file>

<file path=xl/sharedStrings.xml><?xml version="1.0" encoding="utf-8"?>
<sst xmlns="http://schemas.openxmlformats.org/spreadsheetml/2006/main" count="421" uniqueCount="227">
  <si>
    <t>Contact Information</t>
  </si>
  <si>
    <t>Contact Person for this report:</t>
  </si>
  <si>
    <t>Contact Title:</t>
  </si>
  <si>
    <t>Contact Email:</t>
  </si>
  <si>
    <t>Contact Phone Number:</t>
  </si>
  <si>
    <t>Registered Nurses</t>
  </si>
  <si>
    <t>Licensed Practical Nurses</t>
  </si>
  <si>
    <t>Certified Nurse Aides</t>
  </si>
  <si>
    <t>Dietary Aides</t>
  </si>
  <si>
    <t>Housekeeping Aides</t>
  </si>
  <si>
    <t>Laundry Aides</t>
  </si>
  <si>
    <t>Activity staff</t>
  </si>
  <si>
    <t>Social Workers</t>
  </si>
  <si>
    <t>Employee Type</t>
  </si>
  <si>
    <t>(a)</t>
  </si>
  <si>
    <t>Total Bonus Salary Amount</t>
  </si>
  <si>
    <t>(b)</t>
  </si>
  <si>
    <t>Total Payroll Tax Amount</t>
  </si>
  <si>
    <t>(c)</t>
  </si>
  <si>
    <t>Total Bonus Amount (a) + (b)</t>
  </si>
  <si>
    <t>(d)</t>
  </si>
  <si>
    <t>Number of Employees Receiving Bonuses</t>
  </si>
  <si>
    <t>(e)</t>
  </si>
  <si>
    <t>Number of FTEs Receiving Bonuses</t>
  </si>
  <si>
    <t>Total</t>
  </si>
  <si>
    <t>Paid to all eligible employees</t>
  </si>
  <si>
    <t>Paid to employees based months/years of service</t>
  </si>
  <si>
    <t>Paid as performance bonus</t>
  </si>
  <si>
    <t>Paid to certain job titles</t>
  </si>
  <si>
    <t>Other</t>
  </si>
  <si>
    <t>Part C: Statistical and rate data</t>
  </si>
  <si>
    <t>Base Period</t>
  </si>
  <si>
    <t>(January 1, 2016 - June 30, 2016)</t>
  </si>
  <si>
    <t>Part D: Expense data</t>
  </si>
  <si>
    <t>Part E: Compliance Calculation</t>
  </si>
  <si>
    <t>3) Average hourly wage and benefit rate (Part E line 1 / Part E line 2)</t>
  </si>
  <si>
    <t>6) Rate Period Wage Increase (Part E line 4 * Part E line 5)</t>
  </si>
  <si>
    <t>8) Total amount credited toward compliance (Part E line 6 + line 7)</t>
  </si>
  <si>
    <t>11) Penalty (If applicable) (25% * Part E line 10)</t>
  </si>
  <si>
    <t>12) Amount to be recovered (Part E line 10 + 11)</t>
  </si>
  <si>
    <t>   </t>
  </si>
  <si>
    <t>Owner, Partner, or Officer authorizing this certification</t>
  </si>
  <si>
    <t>Name:</t>
  </si>
  <si>
    <t>Title:</t>
  </si>
  <si>
    <t>Rate Period</t>
  </si>
  <si>
    <t>Deadline:</t>
  </si>
  <si>
    <t>Comment:</t>
  </si>
  <si>
    <t xml:space="preserve"> </t>
  </si>
  <si>
    <t>Please indicate what factors were used in determining to whom the bonuses would be distributed. Mark all that apply.</t>
  </si>
  <si>
    <t>(July 1, 2017 – June 30, 2018)</t>
  </si>
  <si>
    <t>FY18 Revenue Period</t>
  </si>
  <si>
    <t>FY18 Rate Period</t>
  </si>
  <si>
    <t>FY17 Rate Period</t>
  </si>
  <si>
    <t>(July 1, 2016 - June 30, 2017</t>
  </si>
  <si>
    <t>4b.  Total RN overtime hours</t>
  </si>
  <si>
    <t>5b. Total LPN overtime hours</t>
  </si>
  <si>
    <t>6b. Total CNA overtime hours</t>
  </si>
  <si>
    <t>7b.  Total Dietary Aide overtime hours</t>
  </si>
  <si>
    <t>8b.  Total Housekeeping Aide overtime hours</t>
  </si>
  <si>
    <t>9b.  Total Laundry Aide overtime hours</t>
  </si>
  <si>
    <t>10b.  Total Activity staff overtime hours</t>
  </si>
  <si>
    <t>11b.  Total Social Worker overtime hours</t>
  </si>
  <si>
    <t>12a. Total Direct Care regular hours (sum of lines 4a through 11a)</t>
  </si>
  <si>
    <t>12b.  Total Direct Care overtime hours (sum of lines 4b through 11b)</t>
  </si>
  <si>
    <t>7b) 7848.2 - LPN overtime wages</t>
  </si>
  <si>
    <t>13b) 7835.2 - CNA overtime wages</t>
  </si>
  <si>
    <t>NF Administrator:</t>
  </si>
  <si>
    <t>NF Administrator e-mail:</t>
  </si>
  <si>
    <t>19b) 5205.x - Dietary Aide overtime wages</t>
  </si>
  <si>
    <t>31b) 5310.x - Laundry Aide overtime wages</t>
  </si>
  <si>
    <t>25b) 5410.x - Housekeeping Aide overtime wages</t>
  </si>
  <si>
    <t>37b) 7021.x - Activity Staff overtime wages</t>
  </si>
  <si>
    <t>43b) 6540.x - Social Service Worker overtime wages</t>
  </si>
  <si>
    <t>1b) 7846.2 - RN overtime wages</t>
  </si>
  <si>
    <t>49a) Total regular wages (sum of 1a,7a,13a,19a,25a,31a,37a,43a)</t>
  </si>
  <si>
    <t>(July 1, 2016 - June 30, 2017)</t>
  </si>
  <si>
    <t>Part B: RY18 Bonus(es) paid to employees</t>
  </si>
  <si>
    <t>Do NOT include one-time bonuses paid in FY18 to comply with FY17 program requirements.</t>
  </si>
  <si>
    <t>FY17 Rate period</t>
  </si>
  <si>
    <t>3. Total bonuses given in FY18 to comply with FY17 Direct Care program</t>
  </si>
  <si>
    <t>4. Bonus criteria for all bonuses</t>
  </si>
  <si>
    <t>12c. Total Direct Care hours (12a + 12b)</t>
  </si>
  <si>
    <t>49b) Total overtime wages (sum of 1b,7b,13b,19b,25b,31b,37b,43b)</t>
  </si>
  <si>
    <t>Primary contact person (select from list)</t>
  </si>
  <si>
    <t>2.  Total Direct Care spending</t>
  </si>
  <si>
    <t>1. Payroll date(s) that bonus was paid:</t>
  </si>
  <si>
    <t>2. Summary of Bonuses Paid 7/1/17 - 6/30/2018</t>
  </si>
  <si>
    <t>50) Total spending (sum 1-48, including overtime wages and benefits)</t>
  </si>
  <si>
    <t>4) Change in avg hourly wage/benefit rate
Rate Period Part E line3 - Base Period Part E line3, not less than 0</t>
  </si>
  <si>
    <t>7) Total paid as bonuses (Part B question 2 column (c) total)</t>
  </si>
  <si>
    <t>prefilled</t>
  </si>
  <si>
    <t>51) Total bonus amount reported in Part B question 2 column (c) total</t>
  </si>
  <si>
    <r>
      <t xml:space="preserve">14) For all employee positions contracted for only part of the rate period, list start or end dates for contract services. </t>
    </r>
    <r>
      <rPr>
        <sz val="11"/>
        <color theme="1"/>
        <rFont val="Helvetica"/>
        <family val="2"/>
      </rPr>
      <t xml:space="preserve"> E.g., "dietary--became employees 9/1/2017"</t>
    </r>
  </si>
  <si>
    <t>3) 7429.2 - RN Group Life/Health Insurance</t>
  </si>
  <si>
    <t>4) 7529.2 - RN Pension</t>
  </si>
  <si>
    <t>The base year and RY17 do not have overtime wages filled out, since they were included as part of the total salaries reported.</t>
  </si>
  <si>
    <t>1) Total Direct Care Expenses: eligible employee types (Part D line 54)</t>
  </si>
  <si>
    <t>2) Total direct care hours: eligible employee types (Part C line 13c)</t>
  </si>
  <si>
    <t>5) Total direct care hours: eligible categories, Rate Period (Part C, line 13c)</t>
  </si>
  <si>
    <t>To register for the webform, e-mail NFdirectcare@umassmed.edu for more information.</t>
  </si>
  <si>
    <t xml:space="preserve">Nursing Facility: </t>
  </si>
  <si>
    <t>Medical Provider Number:</t>
  </si>
  <si>
    <t>FAC ID:</t>
  </si>
  <si>
    <t>NF Administrator phone number:</t>
  </si>
  <si>
    <t>In the webform, users will not be able to enter information into the cells that are prefilled; however, to assist users with their compliance efforts, these cells have been left unlocked in this spreadsheet.</t>
  </si>
  <si>
    <t>Error check</t>
  </si>
  <si>
    <r>
      <t xml:space="preserve">These bonuses are </t>
    </r>
    <r>
      <rPr>
        <u/>
        <sz val="11"/>
        <color rgb="FFFF0000"/>
        <rFont val="Calibri"/>
        <family val="2"/>
        <scheme val="minor"/>
      </rPr>
      <t>not</t>
    </r>
    <r>
      <rPr>
        <sz val="11"/>
        <color rgb="FFFF0000"/>
        <rFont val="Calibri"/>
        <family val="2"/>
        <scheme val="minor"/>
      </rPr>
      <t xml:space="preserve"> allowed to be included in 2 above.</t>
    </r>
  </si>
  <si>
    <t>Note: salaries and payroll taxes are required for all employee types unless they are Contracted Entire Year.</t>
  </si>
  <si>
    <t>Note: hours are required for all employee types unless they are Contracted Entire Year.</t>
  </si>
  <si>
    <t>5) 7829.3 - RN Worker's Compensation</t>
  </si>
  <si>
    <t>6) 7629.3 - RN Benefits Other</t>
  </si>
  <si>
    <t>9) 7430.2 - LPN Group Life/Health Insurance</t>
  </si>
  <si>
    <t>10) 7530.2 - LPN Pension</t>
  </si>
  <si>
    <t>11) 7830.3 - LPN Workers' Compensation</t>
  </si>
  <si>
    <t>12) 7630.3 - LPN Benefits Other</t>
  </si>
  <si>
    <t>15) 7431.2 - CNA Group Life/Health Insurance</t>
  </si>
  <si>
    <t>16) 7531.2 - CNA Pension</t>
  </si>
  <si>
    <t>17) 7831.3 - CNA Workers' Compensation</t>
  </si>
  <si>
    <t>18) 7631.3 - CNA Benefits Other</t>
  </si>
  <si>
    <t>21) 7412.2 - Dietary Aide Group Life/Health Insurance</t>
  </si>
  <si>
    <t>22) 7512.2 - Dietary Aide Pension</t>
  </si>
  <si>
    <t>23) 7812.3 - Dietary Aide Workers' Compensation</t>
  </si>
  <si>
    <t>24) 7612.3 - Dietary Aide Benefits Other</t>
  </si>
  <si>
    <t>27) 7415.2 - Housekeeping Aide Group Life/Health Insurance</t>
  </si>
  <si>
    <t>28) 7515.2 - Housekeeping Aide Pension</t>
  </si>
  <si>
    <t>29) 7815.3 - Housekeeping Aide Workers' Compensation</t>
  </si>
  <si>
    <t>30) 7615.3 - Housekeeping Aide Benefits Other</t>
  </si>
  <si>
    <t>33) 7414.2 - Laundry Aide Group Life/Health Insurance</t>
  </si>
  <si>
    <t>34) 7514.2 - Laundry Aide Pension</t>
  </si>
  <si>
    <t>35) 7814.3 - Laundry Aide Workers' Compensation</t>
  </si>
  <si>
    <t>36) 7614.3 - Laundry Aide Benefits Other</t>
  </si>
  <si>
    <t>39) 7423.2 - Activity Staff Group Life/Health Insurance</t>
  </si>
  <si>
    <t>40) 7523.2 - Activity Staff Pension</t>
  </si>
  <si>
    <t>41) 7823.3 - Activity Staff Workers' Compensation</t>
  </si>
  <si>
    <t>42) 7623.3 - Activity Staff Benefits Other</t>
  </si>
  <si>
    <t>45) 7420.2 - Social Service Worker Group Life/Health Insurance</t>
  </si>
  <si>
    <t>46) 7520.2 - Social Service Worker Pension</t>
  </si>
  <si>
    <t>47) 7820.3 - Social Service Worker Workers' Compensation</t>
  </si>
  <si>
    <t>48) 7620.3 - Social Service Worker Benefits Other</t>
  </si>
  <si>
    <t>The webform auto-calculates the values in Part E.</t>
  </si>
  <si>
    <r>
      <t xml:space="preserve">53) TOTAL DIRECT CARE EXPENSES - ALL CATEGORIES
</t>
    </r>
    <r>
      <rPr>
        <sz val="11"/>
        <color rgb="FF333333"/>
        <rFont val="Calibri"/>
        <family val="2"/>
        <scheme val="minor"/>
      </rPr>
      <t>(A) line 50 total - line 52
(B and C) line 50 total - line 51)</t>
    </r>
  </si>
  <si>
    <t xml:space="preserve">NOTE:  This spreadsheet is for informational purposes only.  </t>
  </si>
  <si>
    <t xml:space="preserve">Compliance determinations will be made based on the webform and NOT based on results from this spreadsheet. </t>
  </si>
  <si>
    <t>This spreadsheet checks some, but not all, of the rules that the webform will check.  The checks are shown several ways:</t>
  </si>
  <si>
    <t>--Pop up/hovering message saying what needs to be done</t>
  </si>
  <si>
    <t>--Cells highlighted -- you will not be able to submit your webform with highlighted (red or yellow) cells.</t>
  </si>
  <si>
    <t>--Error check column to the right of each section (blue columns) -- these will list any prompts (asking you to recheck values) and errors (requiring you to fix values) that the webform shows</t>
  </si>
  <si>
    <t>These cells auto-sum</t>
  </si>
  <si>
    <t>Reminder:  the compliance results here are for informational purposes only and do not necessarily represent the results in the webform or EOHHS's final compliance determination.</t>
  </si>
  <si>
    <t>Comments on using this spreadsheet</t>
  </si>
  <si>
    <t>Enter RY18 data as appropriate.</t>
  </si>
  <si>
    <t>Overtime hours from prior periods are prefilled as $0 since users did not enter that information</t>
  </si>
  <si>
    <t>FY18 Final Direct Care Program Compliance manual spreadsheet</t>
  </si>
  <si>
    <t>Part A: Direct Care Program Revenue and Uses</t>
  </si>
  <si>
    <t>1. Total Direct Care Program Revenue</t>
  </si>
  <si>
    <t xml:space="preserve">Facilities that issued bonuses to meet the Direct Care Program compliance test must complete the following section.  If the facility did not use a bonus for this purpose, this section does not need to be completed.  </t>
  </si>
  <si>
    <r>
      <t xml:space="preserve">13a. Direct care regular hours for employee types that were paid an increase as part of the Direct Care Program </t>
    </r>
    <r>
      <rPr>
        <sz val="10"/>
        <color rgb="FF333333"/>
        <rFont val="Helvetica"/>
        <family val="2"/>
      </rPr>
      <t>(12a</t>
    </r>
    <r>
      <rPr>
        <b/>
        <sz val="10"/>
        <color rgb="FF333333"/>
        <rFont val="Helvetica"/>
        <family val="2"/>
      </rPr>
      <t xml:space="preserve"> </t>
    </r>
    <r>
      <rPr>
        <sz val="10"/>
        <color rgb="FF333333"/>
        <rFont val="Helvetica"/>
        <family val="2"/>
      </rPr>
      <t>for employee categories eligible to receive increases, per the facility's response to Part A Question 3. See Instructions.)</t>
    </r>
  </si>
  <si>
    <r>
      <rPr>
        <b/>
        <sz val="11"/>
        <color rgb="FF333333"/>
        <rFont val="Helvetica"/>
        <family val="2"/>
      </rPr>
      <t>13b. Direct care overtime hours for employee types that were paid an increase as part of the Direct Care Program</t>
    </r>
    <r>
      <rPr>
        <sz val="11"/>
        <color rgb="FF333333"/>
        <rFont val="Helvetica"/>
        <family val="2"/>
      </rPr>
      <t xml:space="preserve"> </t>
    </r>
    <r>
      <rPr>
        <sz val="10"/>
        <color rgb="FF333333"/>
        <rFont val="Helvetica"/>
        <family val="2"/>
      </rPr>
      <t>(12b for employee categories eligible to receive increases, per the facility's response to Part A Question 3. See Instructions.)</t>
    </r>
  </si>
  <si>
    <r>
      <t>13c.  Total Direct Care hours for employee types that were paid an increase as part of the Direct Care Program</t>
    </r>
    <r>
      <rPr>
        <sz val="11"/>
        <color rgb="FF333333"/>
        <rFont val="Helvetica"/>
        <family val="2"/>
      </rPr>
      <t xml:space="preserve"> (13a+13b)</t>
    </r>
  </si>
  <si>
    <t xml:space="preserve">52) RY16 Direct Care Program Offset
</t>
  </si>
  <si>
    <r>
      <t xml:space="preserve">54) Direct care expenses for Employee Types for whom Direct Care Program funds were spent
</t>
    </r>
    <r>
      <rPr>
        <sz val="11"/>
        <color rgb="FF333333"/>
        <rFont val="Calibri"/>
        <family val="2"/>
        <scheme val="minor"/>
      </rPr>
      <t>(per the facility's response to Part A Question 3.)</t>
    </r>
  </si>
  <si>
    <t>9) RY Direct Care Program Revenue, Rate Period (Part A, line 1, col B)</t>
  </si>
  <si>
    <t>10) Direct Care Program Revenue Funds Not Spent (Part E line 9 - line 8, not less than zero)</t>
  </si>
  <si>
    <t>I declare and affirm under the penalties of perjury that this Direct Care Program Compliance Form have been examined by me and, to the best of my knowledge and belief, are a true and correct statement of direct care expenses and hours. Further, I declare that the Form and supplemental information were prepared from the books and records of the provider, unless otherwise noted, in accordance with applicable regulations and instructions. I understand that any payment resulting from this report will be from state and federal funds and that any false statements or documents, or the concealment of a material fact, may be prosecuted under applicable federal and state laws. I also understand that this report and supporting schedules are subject to audit and verification by the Executive Office of Health and Human Services or any other state agency or their subcontractors. I will keep all records, books, and other information pertaining to this Form for a period of five years. If there is an unresolved audit exception, I will keep these records until all issues are resolved.</t>
  </si>
  <si>
    <r>
      <t xml:space="preserve">3. Uses of RY18 Program Revenue. </t>
    </r>
    <r>
      <rPr>
        <sz val="11"/>
        <color rgb="FF333333"/>
        <rFont val="Calibri"/>
        <family val="2"/>
        <scheme val="minor"/>
      </rPr>
      <t>Please indicate how the facility used the Direct Care Program revenue. Mark as many as apply.</t>
    </r>
  </si>
  <si>
    <t>Several critical cells have been left open in this spreadsheet for users to fill in (marked in light gray), to assist with the current RY compliance calculation in Part E.</t>
  </si>
  <si>
    <t>Error checking</t>
  </si>
  <si>
    <t>Overtime wages for RY16 &amp; RY17 are prefilled as $0 since users did not enter that information</t>
  </si>
  <si>
    <t>(a) Bonus(es) to employees</t>
  </si>
  <si>
    <t>(b) Increase to hourly wage amount</t>
  </si>
  <si>
    <t>© Increased spending on benefits</t>
  </si>
  <si>
    <t>(d) Overtime</t>
  </si>
  <si>
    <t>(e) Shift differential</t>
  </si>
  <si>
    <t>(f) Other (please describe below):</t>
  </si>
  <si>
    <r>
      <t>(g) Contractor status</t>
    </r>
    <r>
      <rPr>
        <sz val="11"/>
        <color theme="1"/>
        <rFont val="Calibri"/>
        <family val="2"/>
        <scheme val="minor"/>
      </rPr>
      <t xml:space="preserve">  
select contractor status for each employee type</t>
    </r>
  </si>
  <si>
    <t>Not contracted</t>
  </si>
  <si>
    <t>Note: webform will check to ensure items selected here were carried out:  Bonuses were given; overtime wages &amp; hours filled out; wages or benefits are higher in rate year than in base year.
Webform will also not allow employee types for whom "Contracted Entire Year" has been selected to receive Direct Care Program funds--any selections in A.3 and values in Parts C &amp; D will be deleted.</t>
  </si>
  <si>
    <t>3a. Describe other use(s):</t>
  </si>
  <si>
    <t>3b.  Enter start or end dates when employee type became/stopped being contractor</t>
  </si>
  <si>
    <t>newly calculated</t>
  </si>
  <si>
    <r>
      <t xml:space="preserve">7a) 6041.1 - LPN Salaries </t>
    </r>
    <r>
      <rPr>
        <sz val="11"/>
        <color rgb="FF333333"/>
        <rFont val="Calibri"/>
        <family val="2"/>
        <scheme val="minor"/>
      </rPr>
      <t>(include shift differentials; do NOT include overtime)</t>
    </r>
  </si>
  <si>
    <r>
      <t xml:space="preserve">1a) 6030.1 - RN salaries </t>
    </r>
    <r>
      <rPr>
        <sz val="11"/>
        <color rgb="FF333333"/>
        <rFont val="Calibri"/>
        <family val="2"/>
        <scheme val="minor"/>
      </rPr>
      <t>(include shift differentials; do NOT include overtime)</t>
    </r>
  </si>
  <si>
    <t>2) 7729.2 - RN Payroll Taxes</t>
  </si>
  <si>
    <r>
      <t xml:space="preserve">13a) 6051.1 - CNA Salaries </t>
    </r>
    <r>
      <rPr>
        <sz val="11"/>
        <color rgb="FF333333"/>
        <rFont val="Calibri"/>
        <family val="2"/>
        <scheme val="minor"/>
      </rPr>
      <t>(include shift differentials; do NOT include overtime)</t>
    </r>
  </si>
  <si>
    <t>8) 7730.2 - LPN Payroll Taxes</t>
  </si>
  <si>
    <t>14) 7731.2 - CNA Payroll Taxes</t>
  </si>
  <si>
    <t>20) 7712.2 - Dietary Aide Payroll Taxes</t>
  </si>
  <si>
    <t>26) 7715.2 - Housekeeping Aide Payroll Taxes</t>
  </si>
  <si>
    <t>32) 7714.2 - Laundry Aide Payroll Taxes</t>
  </si>
  <si>
    <t>38) 7723.2 - Activity Staff Payroll Taxes</t>
  </si>
  <si>
    <t>44) 7720.2 - Social Service Worker Payroll Taxes</t>
  </si>
  <si>
    <r>
      <t>19a) 5205.1 - Dietary Aide Salaries</t>
    </r>
    <r>
      <rPr>
        <sz val="11"/>
        <color rgb="FF333333"/>
        <rFont val="Calibri"/>
        <family val="2"/>
        <scheme val="minor"/>
      </rPr>
      <t xml:space="preserve"> (include shift differentials; do NOT include overtime)</t>
    </r>
  </si>
  <si>
    <r>
      <t>25a) 5410.1- Housekeeping Aide Salaries</t>
    </r>
    <r>
      <rPr>
        <sz val="11"/>
        <color rgb="FF333333"/>
        <rFont val="Calibri"/>
        <family val="2"/>
        <scheme val="minor"/>
      </rPr>
      <t xml:space="preserve"> (include shift differentials; do NOT include overtime)</t>
    </r>
  </si>
  <si>
    <r>
      <t xml:space="preserve">31a) 5310.1- Laundry Aide Salaries </t>
    </r>
    <r>
      <rPr>
        <sz val="11"/>
        <color rgb="FF333333"/>
        <rFont val="Calibri"/>
        <family val="2"/>
        <scheme val="minor"/>
      </rPr>
      <t>(include shift differentials; do NOT include overtime)</t>
    </r>
  </si>
  <si>
    <r>
      <t xml:space="preserve">37a) 7021.1 - Activity Staff Salaries </t>
    </r>
    <r>
      <rPr>
        <sz val="11"/>
        <color rgb="FF333333"/>
        <rFont val="Calibri"/>
        <family val="2"/>
        <scheme val="minor"/>
      </rPr>
      <t>(include shift differentials; do NOT include overtime)</t>
    </r>
  </si>
  <si>
    <r>
      <t>43a) 6540.0 - Social Service Worker Salaries</t>
    </r>
    <r>
      <rPr>
        <sz val="11"/>
        <color rgb="FF333333"/>
        <rFont val="Calibri"/>
        <family val="2"/>
        <scheme val="minor"/>
      </rPr>
      <t xml:space="preserve"> (include shift differentials; do NOT include overtime)</t>
    </r>
  </si>
  <si>
    <t>Base period and RY17 data will be pre-filled in the webform; Base period data are locked but can be opened; RY17 fields are locked and cannot be changed.</t>
  </si>
  <si>
    <t>Note, in this spreadsheet, you only need to fill in Part E values for the Base period for the compliance calculation to work;</t>
  </si>
  <si>
    <r>
      <t xml:space="preserve">You do </t>
    </r>
    <r>
      <rPr>
        <u/>
        <sz val="11"/>
        <color theme="1"/>
        <rFont val="Calibri"/>
        <family val="2"/>
        <scheme val="minor"/>
      </rPr>
      <t>not</t>
    </r>
    <r>
      <rPr>
        <sz val="11"/>
        <color theme="1"/>
        <rFont val="Calibri"/>
        <family val="2"/>
        <scheme val="minor"/>
      </rPr>
      <t xml:space="preserve"> need to fill in Base period hours and wages (Parts C &amp; D) in this spreadsheet; </t>
    </r>
  </si>
  <si>
    <t>in the webform, questions C13 and D54 will update for the Base year based on values selected for RY18 spending in question A.3.</t>
  </si>
  <si>
    <t xml:space="preserve">Note:  all FY16 and FY17 data are pre-filled in the webform. </t>
  </si>
  <si>
    <t>Explanation of why you are editing RY16 data:</t>
  </si>
  <si>
    <t>Updating Base period (RY16) values</t>
  </si>
  <si>
    <t>Open Base period cells in Parts C &amp; D (select Y)</t>
  </si>
  <si>
    <t>N</t>
  </si>
  <si>
    <t>In the webform, when you check the button to open FY16 fields, the fields will become unlocked; you cannot "uncheck" the option.</t>
  </si>
  <si>
    <t>The following RY16 cells will open: 4a,5a,6a,7a,8a,9a,10a,11a</t>
  </si>
  <si>
    <t>The following Base period cells will open:  all cells EXCEPT NOT 1b,7b,13b,19b,25b,31b,37b,43b (overtime cells)</t>
  </si>
  <si>
    <t>The webform will calculate D54 for Base and Rate periods, but you will need to fill them in here in order for Part E to work. Be sure to calculate expenses only for staff who received Direct Care funds per A.3.</t>
  </si>
  <si>
    <t>The webform will calculate these values automatically, but you will need to fill them in here for both RY16 and RY18 in order for Part E to work. Be sure to calculate expenses only for staff who received Direct Care funds per A.3.</t>
  </si>
  <si>
    <t>New values entered for RY16 in Parts C and D are subject to EOHHS' review, comparison to previous values, and approval; EOHHS' approval may thus change the compliance calculation and final compliance status.</t>
  </si>
  <si>
    <t>For OT wages:  include entire wage for OT hours; e.g., $20/hr rate is $30/hr OT; enter $30 x 10 hr=$300 OT</t>
  </si>
  <si>
    <t>For overtime wages:  include entire wage for OT hours; e.g., $20/hr rate is $30/hr OT; enter $30 x 10 hr=$300 OT</t>
  </si>
  <si>
    <t>1. Medicaid Non-Managed Care Patient Days</t>
  </si>
  <si>
    <t>2. Total patient days</t>
  </si>
  <si>
    <t>3. Mean number of beds</t>
  </si>
  <si>
    <r>
      <t xml:space="preserve">4a. Total Registered Nurse hours
</t>
    </r>
    <r>
      <rPr>
        <sz val="11"/>
        <color rgb="FF333333"/>
        <rFont val="Helvetica"/>
        <family val="2"/>
      </rPr>
      <t>(do not include purchased service hours or overtime hours)</t>
    </r>
  </si>
  <si>
    <r>
      <t xml:space="preserve">5a. Total Licensed Practical Nurse hours
</t>
    </r>
    <r>
      <rPr>
        <sz val="11"/>
        <color rgb="FF333333"/>
        <rFont val="Helvetica"/>
        <family val="2"/>
      </rPr>
      <t>(do not include purchased service hours or overtime hours)</t>
    </r>
  </si>
  <si>
    <r>
      <t xml:space="preserve">6a. Total Certified Nurse Aide hours
</t>
    </r>
    <r>
      <rPr>
        <sz val="11"/>
        <color rgb="FF333333"/>
        <rFont val="Helvetica"/>
        <family val="2"/>
      </rPr>
      <t>(do not include purchased service hours or overtime hours)</t>
    </r>
  </si>
  <si>
    <r>
      <t>7a. Total Dietary Aide hours</t>
    </r>
    <r>
      <rPr>
        <sz val="11"/>
        <color rgb="FF333333"/>
        <rFont val="Helvetica"/>
        <family val="2"/>
      </rPr>
      <t xml:space="preserve">
(do not include purchased service hours or overtime hours)</t>
    </r>
  </si>
  <si>
    <r>
      <t>8a. Total Housekeeping Aide hours</t>
    </r>
    <r>
      <rPr>
        <sz val="11"/>
        <color rgb="FF333333"/>
        <rFont val="Helvetica"/>
        <family val="2"/>
      </rPr>
      <t xml:space="preserve">
(do not include purchased service hours or overtime hours)</t>
    </r>
  </si>
  <si>
    <r>
      <t xml:space="preserve">9a. Total Laundry Aide hours
</t>
    </r>
    <r>
      <rPr>
        <sz val="11"/>
        <color rgb="FF333333"/>
        <rFont val="Helvetica"/>
        <family val="2"/>
      </rPr>
      <t>(do not include purchased service hours or overtime hours)</t>
    </r>
  </si>
  <si>
    <r>
      <t xml:space="preserve">10a. Total Activity staff hours
</t>
    </r>
    <r>
      <rPr>
        <sz val="11"/>
        <color rgb="FF333333"/>
        <rFont val="Helvetica"/>
        <family val="2"/>
      </rPr>
      <t>(do not include purchased service hours or overtime hours)</t>
    </r>
  </si>
  <si>
    <r>
      <t xml:space="preserve">11a. Total Social Worker hours
</t>
    </r>
    <r>
      <rPr>
        <sz val="11"/>
        <color rgb="FF333333"/>
        <rFont val="Helvetica"/>
        <family val="2"/>
      </rPr>
      <t>(do not include purchased service hours or overtime hours)</t>
    </r>
  </si>
  <si>
    <t>Note:  the webform will fill in this section automatically by reviewing the response to Part A Question 3</t>
  </si>
  <si>
    <t>v.6/27/18</t>
  </si>
  <si>
    <t>Users will only be able to fill in cells that are not shaded in the webform.</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</si>
</sst>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quot;* #,##0.00_);_(&quot;$&quot;* \(#,##0.00\);_(&quot;$&quot;* &quot;-&quot;??_);_(@_)"/>
    <numFmt numFmtId="164" formatCode="_(&quot;$&quot;* #,##0_);_(&quot;$&quot;* \(#,##0\);_(&quot;$&quot;* &quot;-&quot;??_);_(@_)"/>
    <numFmt numFmtId="165" formatCode="0.0"/>
  </numFmts>
  <fonts count="36"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2"/>
      <color rgb="FF333333"/>
      <name val="Helvetica"/>
      <family val="2"/>
    </font>
    <font>
      <b/>
      <sz val="11"/>
      <color rgb="FF333333"/>
      <name val="Helvetica"/>
      <family val="2"/>
    </font>
    <font>
      <b/>
      <i/>
      <sz val="11"/>
      <color rgb="FF333333"/>
      <name val="Helvetica"/>
      <family val="2"/>
    </font>
    <font>
      <sz val="11"/>
      <color rgb="FF333333"/>
      <name val="Helvetica"/>
      <family val="2"/>
    </font>
    <font>
      <sz val="11"/>
      <color rgb="FF555555"/>
      <name val="Helvetica"/>
      <family val="2"/>
    </font>
    <font>
      <sz val="8.8000000000000007"/>
      <color rgb="FF333333"/>
      <name val="Helvetica"/>
      <family val="2"/>
    </font>
    <font>
      <b/>
      <u/>
      <sz val="12"/>
      <color rgb="FF333333"/>
      <name val="Helvetica"/>
      <family val="2"/>
    </font>
    <font>
      <sz val="10"/>
      <color rgb="FF333333"/>
      <name val="Helvetica"/>
      <family val="2"/>
    </font>
    <font>
      <b/>
      <sz val="11"/>
      <name val="Helvetica"/>
      <family val="2"/>
    </font>
    <font>
      <i/>
      <sz val="11"/>
      <name val="Calibri"/>
      <family val="2"/>
      <scheme val="minor"/>
    </font>
    <font>
      <b/>
      <sz val="11"/>
      <name val="Calibri"/>
      <family val="2"/>
      <scheme val="minor"/>
    </font>
    <font>
      <sz val="11"/>
      <name val="Calibri"/>
      <family val="2"/>
      <scheme val="minor"/>
    </font>
    <font>
      <b/>
      <sz val="10"/>
      <color rgb="FF333333"/>
      <name val="Helvetica"/>
      <family val="2"/>
    </font>
    <font>
      <b/>
      <sz val="11"/>
      <color theme="1"/>
      <name val="Helvetica"/>
      <family val="2"/>
    </font>
    <font>
      <sz val="11"/>
      <color theme="1"/>
      <name val="Helvetica"/>
      <family val="2"/>
    </font>
    <font>
      <i/>
      <sz val="11"/>
      <color rgb="FFFF0000"/>
      <name val="Helvetica"/>
      <family val="2"/>
    </font>
    <font>
      <i/>
      <sz val="11"/>
      <color rgb="FF333333"/>
      <name val="Helvetica"/>
      <family val="2"/>
    </font>
    <font>
      <u/>
      <sz val="11"/>
      <color theme="1"/>
      <name val="Calibri"/>
      <family val="2"/>
      <scheme val="minor"/>
    </font>
    <font>
      <b/>
      <sz val="11"/>
      <color rgb="FFFF0000"/>
      <name val="Calibri"/>
      <family val="2"/>
      <scheme val="minor"/>
    </font>
    <font>
      <b/>
      <u/>
      <sz val="16"/>
      <color theme="1"/>
      <name val="Calibri"/>
      <family val="2"/>
      <scheme val="minor"/>
    </font>
    <font>
      <i/>
      <sz val="11"/>
      <color theme="1"/>
      <name val="Calibri"/>
      <family val="2"/>
      <scheme val="minor"/>
    </font>
    <font>
      <b/>
      <sz val="11"/>
      <color rgb="FF333333"/>
      <name val="Calibri"/>
      <family val="2"/>
      <scheme val="minor"/>
    </font>
    <font>
      <b/>
      <u/>
      <sz val="11"/>
      <color rgb="FF333333"/>
      <name val="Calibri"/>
      <family val="2"/>
      <scheme val="minor"/>
    </font>
    <font>
      <sz val="11"/>
      <color rgb="FF333333"/>
      <name val="Calibri"/>
      <family val="2"/>
      <scheme val="minor"/>
    </font>
    <font>
      <sz val="12"/>
      <color rgb="FF333333"/>
      <name val="Calibri"/>
      <family val="2"/>
      <scheme val="minor"/>
    </font>
    <font>
      <u/>
      <sz val="11"/>
      <color rgb="FFFF0000"/>
      <name val="Calibri"/>
      <family val="2"/>
      <scheme val="minor"/>
    </font>
    <font>
      <i/>
      <sz val="11"/>
      <color rgb="FFFF0000"/>
      <name val="Calibri"/>
      <family val="2"/>
      <scheme val="minor"/>
    </font>
    <font>
      <sz val="11"/>
      <color rgb="FF555555"/>
      <name val="Calibri"/>
      <family val="2"/>
      <scheme val="minor"/>
    </font>
    <font>
      <b/>
      <i/>
      <sz val="11"/>
      <color rgb="FF333333"/>
      <name val="Calibri"/>
      <family val="2"/>
      <scheme val="minor"/>
    </font>
    <font>
      <b/>
      <u/>
      <sz val="12"/>
      <color rgb="FF333333"/>
      <name val="Calibri"/>
      <family val="2"/>
      <scheme val="minor"/>
    </font>
    <font>
      <i/>
      <sz val="11"/>
      <color rgb="FF333333"/>
      <name val="Calibri"/>
      <family val="2"/>
      <scheme val="minor"/>
    </font>
    <font>
      <i/>
      <sz val="11"/>
      <color rgb="FF555555"/>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3" tint="0.59999389629810485"/>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99"/>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right/>
      <top style="thick">
        <color indexed="64"/>
      </top>
      <bottom/>
      <diagonal/>
    </border>
    <border>
      <left style="thin">
        <color indexed="64"/>
      </left>
      <right style="thin">
        <color indexed="64"/>
      </right>
      <top style="thick">
        <color indexed="64"/>
      </top>
      <bottom style="thin">
        <color indexed="64"/>
      </bottom>
      <diagonal/>
    </border>
    <border>
      <left/>
      <right/>
      <top/>
      <bottom style="thick">
        <color indexed="64"/>
      </bottom>
      <diagonal/>
    </border>
    <border>
      <left style="thin">
        <color indexed="64"/>
      </left>
      <right style="thin">
        <color indexed="64"/>
      </right>
      <top style="thin">
        <color indexed="64"/>
      </top>
      <bottom style="thick">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style="thick">
        <color indexed="64"/>
      </left>
      <right style="thin">
        <color indexed="64"/>
      </right>
      <top style="thin">
        <color indexed="64"/>
      </top>
      <bottom style="thin">
        <color indexed="64"/>
      </bottom>
      <diagonal/>
    </border>
    <border>
      <left style="thin">
        <color indexed="64"/>
      </left>
      <right/>
      <top/>
      <bottom/>
      <diagonal/>
    </border>
  </borders>
  <cellStyleXfs count="2">
    <xf numFmtId="0" fontId="0" fillId="0" borderId="0"/>
    <xf numFmtId="44" fontId="1" fillId="0" borderId="0" applyFont="0" applyFill="0" applyBorder="0" applyAlignment="0" applyProtection="0"/>
  </cellStyleXfs>
  <cellXfs count="199">
    <xf numFmtId="0" fontId="0" fillId="0" borderId="0" xfId="0"/>
    <xf numFmtId="0" fontId="13" fillId="0" borderId="0" xfId="0" applyFont="1" applyAlignment="1">
      <alignment vertical="top" wrapText="1"/>
    </xf>
    <xf numFmtId="0" fontId="0" fillId="0" borderId="0" xfId="0" applyAlignment="1">
      <alignment vertical="top"/>
    </xf>
    <xf numFmtId="165" fontId="0" fillId="0" borderId="0" xfId="0" applyNumberFormat="1" applyAlignment="1">
      <alignment vertical="top"/>
    </xf>
    <xf numFmtId="0" fontId="2" fillId="0" borderId="0" xfId="0" applyFont="1" applyFill="1" applyAlignment="1">
      <alignment vertical="top"/>
    </xf>
    <xf numFmtId="0" fontId="0" fillId="0" borderId="0" xfId="0" applyFill="1" applyAlignment="1">
      <alignment vertical="top"/>
    </xf>
    <xf numFmtId="0" fontId="0" fillId="0" borderId="0" xfId="0" applyFill="1" applyAlignment="1">
      <alignment vertical="top" wrapText="1"/>
    </xf>
    <xf numFmtId="0" fontId="2" fillId="3" borderId="0" xfId="0" applyFont="1" applyFill="1" applyAlignment="1">
      <alignment horizontal="left" vertical="top"/>
    </xf>
    <xf numFmtId="0" fontId="0" fillId="3" borderId="0" xfId="0" applyFill="1" applyAlignment="1">
      <alignment vertical="top" wrapText="1"/>
    </xf>
    <xf numFmtId="0" fontId="17" fillId="0" borderId="0" xfId="0" applyFont="1" applyFill="1" applyAlignment="1">
      <alignment horizontal="left" vertical="top" wrapText="1"/>
    </xf>
    <xf numFmtId="0" fontId="10" fillId="0" borderId="0" xfId="0" applyFont="1" applyAlignment="1">
      <alignment vertical="top"/>
    </xf>
    <xf numFmtId="0" fontId="5" fillId="0" borderId="0" xfId="0" applyFont="1" applyAlignment="1">
      <alignment horizontal="left" vertical="top" wrapText="1"/>
    </xf>
    <xf numFmtId="0" fontId="0" fillId="2" borderId="1" xfId="0" applyFont="1" applyFill="1" applyBorder="1" applyAlignment="1">
      <alignment vertical="top"/>
    </xf>
    <xf numFmtId="0" fontId="5" fillId="0" borderId="0" xfId="0" applyFont="1" applyFill="1" applyAlignment="1">
      <alignment horizontal="left" vertical="top" wrapText="1"/>
    </xf>
    <xf numFmtId="22" fontId="6" fillId="0" borderId="0" xfId="0" applyNumberFormat="1" applyFont="1" applyAlignment="1">
      <alignment horizontal="left" vertical="top" wrapText="1"/>
    </xf>
    <xf numFmtId="0" fontId="5" fillId="0" borderId="0" xfId="0" applyFont="1" applyAlignment="1">
      <alignment horizontal="center" vertical="top" wrapText="1"/>
    </xf>
    <xf numFmtId="0" fontId="12" fillId="0" borderId="0" xfId="0" applyFont="1" applyFill="1" applyAlignment="1">
      <alignment horizontal="center" vertical="top" wrapText="1"/>
    </xf>
    <xf numFmtId="0" fontId="2" fillId="0" borderId="0" xfId="0" applyFont="1" applyAlignment="1">
      <alignment vertical="top"/>
    </xf>
    <xf numFmtId="0" fontId="0" fillId="0" borderId="0" xfId="0" applyFont="1" applyAlignment="1">
      <alignment vertical="top"/>
    </xf>
    <xf numFmtId="0" fontId="5" fillId="0" borderId="0" xfId="0" applyFont="1" applyAlignment="1">
      <alignment vertical="top"/>
    </xf>
    <xf numFmtId="0" fontId="0" fillId="0" borderId="0" xfId="0" applyFont="1" applyFill="1" applyAlignment="1">
      <alignment vertical="top"/>
    </xf>
    <xf numFmtId="0" fontId="5" fillId="0" borderId="0" xfId="0" applyFont="1" applyAlignment="1">
      <alignment vertical="top" wrapText="1"/>
    </xf>
    <xf numFmtId="0" fontId="5" fillId="0" borderId="0" xfId="0" applyFont="1" applyFill="1" applyAlignment="1">
      <alignment horizontal="center" vertical="top" wrapText="1"/>
    </xf>
    <xf numFmtId="0" fontId="7" fillId="0" borderId="0" xfId="0" applyFont="1" applyAlignment="1">
      <alignment vertical="top" wrapText="1"/>
    </xf>
    <xf numFmtId="0" fontId="4" fillId="0" borderId="0" xfId="0" applyFont="1" applyAlignment="1">
      <alignment vertical="top"/>
    </xf>
    <xf numFmtId="44" fontId="0" fillId="0" borderId="1" xfId="1" applyFont="1" applyBorder="1" applyAlignment="1" applyProtection="1">
      <alignment vertical="top"/>
      <protection locked="0"/>
    </xf>
    <xf numFmtId="44" fontId="0" fillId="0" borderId="1" xfId="1" applyFont="1" applyFill="1" applyBorder="1" applyAlignment="1" applyProtection="1">
      <alignment vertical="top"/>
      <protection locked="0"/>
    </xf>
    <xf numFmtId="44" fontId="3" fillId="0" borderId="0" xfId="1" applyFont="1" applyBorder="1" applyAlignment="1">
      <alignment vertical="top"/>
    </xf>
    <xf numFmtId="39" fontId="3" fillId="0" borderId="0" xfId="1" applyNumberFormat="1" applyFont="1" applyBorder="1" applyAlignment="1">
      <alignment vertical="top"/>
    </xf>
    <xf numFmtId="44" fontId="0" fillId="0" borderId="0" xfId="1" applyFont="1" applyFill="1" applyBorder="1" applyAlignment="1">
      <alignment vertical="top"/>
    </xf>
    <xf numFmtId="0" fontId="7" fillId="0" borderId="1" xfId="0" applyFont="1" applyBorder="1" applyAlignment="1" applyProtection="1">
      <alignment vertical="top" wrapText="1"/>
      <protection locked="0"/>
    </xf>
    <xf numFmtId="0" fontId="7" fillId="0" borderId="0" xfId="0" applyFont="1" applyFill="1" applyAlignment="1">
      <alignment vertical="top" wrapText="1"/>
    </xf>
    <xf numFmtId="0" fontId="19" fillId="0" borderId="0" xfId="0" applyFont="1" applyFill="1" applyAlignment="1">
      <alignment vertical="top"/>
    </xf>
    <xf numFmtId="0" fontId="3" fillId="0" borderId="0" xfId="0" applyFont="1" applyAlignment="1">
      <alignment horizontal="center" vertical="top"/>
    </xf>
    <xf numFmtId="0" fontId="20" fillId="0" borderId="0" xfId="0" applyFont="1" applyAlignment="1">
      <alignment vertical="top" wrapText="1"/>
    </xf>
    <xf numFmtId="0" fontId="12" fillId="0" borderId="0" xfId="0" applyFont="1" applyAlignment="1">
      <alignment horizontal="center" vertical="top" wrapText="1"/>
    </xf>
    <xf numFmtId="0" fontId="7" fillId="2" borderId="1" xfId="0" applyFont="1" applyFill="1" applyBorder="1" applyAlignment="1" applyProtection="1">
      <alignment vertical="top" wrapText="1"/>
      <protection locked="0"/>
    </xf>
    <xf numFmtId="0" fontId="7" fillId="0" borderId="0" xfId="0" applyFont="1" applyBorder="1" applyAlignment="1" applyProtection="1">
      <alignment vertical="top" wrapText="1"/>
      <protection locked="0"/>
    </xf>
    <xf numFmtId="0" fontId="7" fillId="0" borderId="1" xfId="0" applyFont="1" applyFill="1" applyBorder="1" applyAlignment="1" applyProtection="1">
      <alignment vertical="top" wrapText="1"/>
      <protection locked="0"/>
    </xf>
    <xf numFmtId="0" fontId="7" fillId="0" borderId="6" xfId="0" applyFont="1" applyBorder="1" applyAlignment="1" applyProtection="1">
      <alignment vertical="top" wrapText="1"/>
      <protection locked="0"/>
    </xf>
    <xf numFmtId="0" fontId="5" fillId="2" borderId="1" xfId="0" applyFont="1" applyFill="1" applyBorder="1" applyAlignment="1">
      <alignment vertical="top" wrapText="1"/>
    </xf>
    <xf numFmtId="0" fontId="0" fillId="0" borderId="0" xfId="0" applyFont="1" applyAlignment="1">
      <alignment vertical="top" wrapText="1"/>
    </xf>
    <xf numFmtId="0" fontId="7" fillId="0" borderId="0" xfId="0" applyFont="1" applyFill="1" applyAlignment="1">
      <alignment horizontal="left" vertical="top" wrapText="1"/>
    </xf>
    <xf numFmtId="0" fontId="2" fillId="0" borderId="0" xfId="0" applyFont="1" applyAlignment="1">
      <alignment vertical="top" wrapText="1"/>
    </xf>
    <xf numFmtId="0" fontId="9" fillId="0" borderId="0" xfId="0" applyFont="1" applyAlignment="1">
      <alignment horizontal="left" vertical="top" wrapText="1"/>
    </xf>
    <xf numFmtId="0" fontId="18" fillId="0" borderId="7" xfId="0" applyFont="1" applyFill="1" applyBorder="1" applyAlignment="1">
      <alignment vertical="top"/>
    </xf>
    <xf numFmtId="0" fontId="8" fillId="0" borderId="8" xfId="0" applyFont="1" applyFill="1" applyBorder="1" applyAlignment="1">
      <alignment vertical="top"/>
    </xf>
    <xf numFmtId="0" fontId="7" fillId="0" borderId="0" xfId="0" applyFont="1" applyBorder="1" applyAlignment="1">
      <alignment vertical="top" wrapText="1"/>
    </xf>
    <xf numFmtId="0" fontId="8" fillId="0" borderId="0" xfId="0" applyFont="1" applyAlignment="1">
      <alignment vertical="top"/>
    </xf>
    <xf numFmtId="0" fontId="3" fillId="2" borderId="0" xfId="0" applyFont="1" applyFill="1" applyAlignment="1">
      <alignment horizontal="center" vertical="top"/>
    </xf>
    <xf numFmtId="0" fontId="14" fillId="0" borderId="0" xfId="0" applyFont="1" applyAlignment="1">
      <alignment horizontal="center" vertical="top"/>
    </xf>
    <xf numFmtId="0" fontId="15" fillId="0" borderId="0" xfId="0" applyFont="1" applyAlignment="1">
      <alignment vertical="top"/>
    </xf>
    <xf numFmtId="0" fontId="5" fillId="0" borderId="0" xfId="0" applyFont="1" applyAlignment="1">
      <alignment horizontal="left" vertical="top" wrapText="1"/>
    </xf>
    <xf numFmtId="0" fontId="0" fillId="0" borderId="0" xfId="0" applyAlignment="1">
      <alignment horizontal="centerContinuous" vertical="top" wrapText="1"/>
    </xf>
    <xf numFmtId="0" fontId="21" fillId="3" borderId="0" xfId="0" applyFont="1" applyFill="1" applyAlignment="1">
      <alignment vertical="top" wrapText="1"/>
    </xf>
    <xf numFmtId="0" fontId="15" fillId="0" borderId="0" xfId="0" applyFont="1" applyAlignment="1">
      <alignment vertical="top" wrapText="1"/>
    </xf>
    <xf numFmtId="0" fontId="0" fillId="0" borderId="0" xfId="0" applyAlignment="1">
      <alignment vertical="top" wrapText="1"/>
    </xf>
    <xf numFmtId="44" fontId="3" fillId="4" borderId="5" xfId="1" applyFont="1" applyFill="1" applyBorder="1" applyAlignment="1">
      <alignment vertical="top"/>
    </xf>
    <xf numFmtId="39" fontId="3" fillId="4" borderId="5" xfId="1" applyNumberFormat="1" applyFont="1" applyFill="1" applyBorder="1" applyAlignment="1">
      <alignment vertical="top"/>
    </xf>
    <xf numFmtId="44" fontId="0" fillId="4" borderId="6" xfId="1" applyFont="1" applyFill="1" applyBorder="1" applyAlignment="1">
      <alignment vertical="top"/>
    </xf>
    <xf numFmtId="44" fontId="0" fillId="4" borderId="0" xfId="1" applyFont="1" applyFill="1" applyAlignment="1">
      <alignment vertical="top"/>
    </xf>
    <xf numFmtId="0" fontId="7" fillId="5" borderId="1" xfId="0" applyFont="1" applyFill="1" applyBorder="1" applyAlignment="1" applyProtection="1">
      <alignment vertical="top" wrapText="1"/>
      <protection locked="0"/>
    </xf>
    <xf numFmtId="0" fontId="22" fillId="0" borderId="0" xfId="0" applyFont="1"/>
    <xf numFmtId="0" fontId="23" fillId="0" borderId="0" xfId="0" applyFont="1" applyAlignment="1">
      <alignment vertical="top"/>
    </xf>
    <xf numFmtId="0" fontId="24" fillId="0" borderId="0" xfId="0" applyFont="1" applyAlignment="1">
      <alignment vertical="top"/>
    </xf>
    <xf numFmtId="0" fontId="25" fillId="0" borderId="0" xfId="0" applyFont="1" applyAlignment="1">
      <alignment vertical="top"/>
    </xf>
    <xf numFmtId="0" fontId="26" fillId="0" borderId="0" xfId="0" applyFont="1" applyAlignment="1">
      <alignment vertical="top"/>
    </xf>
    <xf numFmtId="0" fontId="25" fillId="0" borderId="0" xfId="0" applyFont="1" applyFill="1" applyAlignment="1">
      <alignment horizontal="left" vertical="top" wrapText="1"/>
    </xf>
    <xf numFmtId="0" fontId="27" fillId="2" borderId="1" xfId="0" applyFont="1" applyFill="1" applyBorder="1" applyAlignment="1">
      <alignment horizontal="left" vertical="top" wrapText="1"/>
    </xf>
    <xf numFmtId="0" fontId="27" fillId="0" borderId="1" xfId="0" applyFont="1" applyFill="1" applyBorder="1" applyAlignment="1">
      <alignment horizontal="left" vertical="top" wrapText="1"/>
    </xf>
    <xf numFmtId="0" fontId="27" fillId="0" borderId="1" xfId="0" applyFont="1" applyFill="1" applyBorder="1" applyAlignment="1">
      <alignment horizontal="left" vertical="top"/>
    </xf>
    <xf numFmtId="22" fontId="27" fillId="2" borderId="1" xfId="0" quotePrefix="1" applyNumberFormat="1" applyFont="1" applyFill="1" applyBorder="1" applyAlignment="1">
      <alignment horizontal="left" vertical="top" wrapText="1"/>
    </xf>
    <xf numFmtId="0" fontId="26" fillId="0" borderId="0" xfId="0" applyFont="1" applyAlignment="1">
      <alignment vertical="top" wrapText="1"/>
    </xf>
    <xf numFmtId="0" fontId="25" fillId="0" borderId="0" xfId="0" applyFont="1" applyAlignment="1">
      <alignment horizontal="center" vertical="top" wrapText="1"/>
    </xf>
    <xf numFmtId="0" fontId="14" fillId="0" borderId="0" xfId="0" applyFont="1" applyFill="1" applyAlignment="1">
      <alignment horizontal="center" vertical="top" wrapText="1"/>
    </xf>
    <xf numFmtId="0" fontId="25" fillId="0" borderId="0" xfId="0" applyFont="1" applyFill="1" applyAlignment="1">
      <alignment vertical="top" wrapText="1"/>
    </xf>
    <xf numFmtId="0" fontId="2" fillId="0" borderId="0" xfId="0" applyFont="1" applyAlignment="1">
      <alignment horizontal="centerContinuous" vertical="top" wrapText="1"/>
    </xf>
    <xf numFmtId="0" fontId="25" fillId="0" borderId="0" xfId="0" applyFont="1" applyFill="1" applyAlignment="1">
      <alignment vertical="top"/>
    </xf>
    <xf numFmtId="0" fontId="0" fillId="0" borderId="10" xfId="0" applyFont="1" applyFill="1" applyBorder="1" applyAlignment="1">
      <alignment vertical="top"/>
    </xf>
    <xf numFmtId="0" fontId="15" fillId="0" borderId="0" xfId="0" applyFont="1" applyFill="1" applyAlignment="1">
      <alignment horizontal="center" vertical="top" wrapText="1"/>
    </xf>
    <xf numFmtId="0" fontId="0" fillId="5" borderId="1" xfId="0" applyFont="1" applyFill="1" applyBorder="1" applyAlignment="1">
      <alignment vertical="top"/>
    </xf>
    <xf numFmtId="0" fontId="25" fillId="0" borderId="0" xfId="0" applyFont="1" applyAlignment="1">
      <alignment vertical="top" wrapText="1"/>
    </xf>
    <xf numFmtId="0" fontId="2" fillId="3" borderId="0" xfId="0" applyFont="1" applyFill="1" applyAlignment="1"/>
    <xf numFmtId="0" fontId="2" fillId="3" borderId="0" xfId="0" applyFont="1" applyFill="1" applyAlignment="1">
      <alignment horizontal="centerContinuous" vertical="top" wrapText="1"/>
    </xf>
    <xf numFmtId="0" fontId="15" fillId="3" borderId="0" xfId="0" applyFont="1" applyFill="1" applyAlignment="1">
      <alignment horizontal="centerContinuous" vertical="top"/>
    </xf>
    <xf numFmtId="0" fontId="0" fillId="0" borderId="1" xfId="0" applyFont="1" applyBorder="1" applyAlignment="1" applyProtection="1">
      <alignment horizontal="center" vertical="top"/>
      <protection locked="0"/>
    </xf>
    <xf numFmtId="0" fontId="0" fillId="0" borderId="1" xfId="0" applyFont="1" applyFill="1" applyBorder="1" applyAlignment="1">
      <alignment horizontal="center" vertical="top"/>
    </xf>
    <xf numFmtId="0" fontId="0" fillId="0" borderId="3" xfId="0" applyFont="1" applyBorder="1" applyAlignment="1">
      <alignment vertical="top"/>
    </xf>
    <xf numFmtId="0" fontId="0" fillId="0" borderId="4" xfId="0" applyFont="1" applyBorder="1" applyAlignment="1">
      <alignment vertical="top"/>
    </xf>
    <xf numFmtId="0" fontId="27" fillId="0" borderId="0" xfId="0" applyFont="1" applyAlignment="1">
      <alignment vertical="top" wrapText="1"/>
    </xf>
    <xf numFmtId="0" fontId="27" fillId="0" borderId="0" xfId="0" applyFont="1" applyAlignment="1">
      <alignment vertical="top"/>
    </xf>
    <xf numFmtId="0" fontId="0" fillId="0" borderId="0" xfId="0" applyFont="1" applyBorder="1" applyAlignment="1" applyProtection="1">
      <alignment horizontal="center" vertical="top"/>
      <protection locked="0"/>
    </xf>
    <xf numFmtId="0" fontId="0" fillId="0" borderId="0" xfId="0" applyFont="1" applyFill="1" applyBorder="1" applyAlignment="1">
      <alignment horizontal="center" vertical="top"/>
    </xf>
    <xf numFmtId="49" fontId="0" fillId="0" borderId="1" xfId="0" applyNumberFormat="1" applyFont="1" applyBorder="1" applyAlignment="1">
      <alignment vertical="top"/>
    </xf>
    <xf numFmtId="0" fontId="0" fillId="0" borderId="1" xfId="0" applyFont="1" applyFill="1" applyBorder="1" applyAlignment="1" applyProtection="1">
      <alignment vertical="top"/>
      <protection locked="0"/>
    </xf>
    <xf numFmtId="0" fontId="0" fillId="0" borderId="0" xfId="0" applyFont="1" applyFill="1" applyAlignment="1">
      <alignment vertical="top" wrapText="1"/>
    </xf>
    <xf numFmtId="0" fontId="0" fillId="0" borderId="1" xfId="0" applyFont="1" applyBorder="1" applyAlignment="1" applyProtection="1">
      <alignment vertical="top"/>
      <protection locked="0"/>
    </xf>
    <xf numFmtId="0" fontId="14" fillId="0" borderId="0" xfId="0" applyFont="1" applyFill="1" applyAlignment="1">
      <alignment vertical="top"/>
    </xf>
    <xf numFmtId="0" fontId="25" fillId="0" borderId="0" xfId="0" applyFont="1" applyAlignment="1">
      <alignment horizontal="center"/>
    </xf>
    <xf numFmtId="0" fontId="25" fillId="0" borderId="0" xfId="0" applyFont="1" applyAlignment="1">
      <alignment horizontal="center" vertical="top"/>
    </xf>
    <xf numFmtId="0" fontId="27" fillId="0" borderId="0" xfId="0" applyFont="1" applyFill="1" applyAlignment="1">
      <alignment horizontal="left" vertical="top"/>
    </xf>
    <xf numFmtId="164" fontId="27" fillId="2" borderId="1" xfId="1" applyNumberFormat="1" applyFont="1" applyFill="1" applyBorder="1" applyAlignment="1">
      <alignment horizontal="left" vertical="top" wrapText="1"/>
    </xf>
    <xf numFmtId="0" fontId="27" fillId="0" borderId="1" xfId="0" applyFont="1" applyBorder="1" applyAlignment="1" applyProtection="1">
      <alignment vertical="top" wrapText="1"/>
      <protection locked="0"/>
    </xf>
    <xf numFmtId="0" fontId="27" fillId="0" borderId="2" xfId="0" applyFont="1" applyBorder="1" applyAlignment="1" applyProtection="1">
      <alignment vertical="top" wrapText="1"/>
      <protection locked="0"/>
    </xf>
    <xf numFmtId="0" fontId="3" fillId="0" borderId="0" xfId="0" applyFont="1" applyFill="1" applyAlignment="1">
      <alignment horizontal="center" vertical="top"/>
    </xf>
    <xf numFmtId="0" fontId="30" fillId="0" borderId="0" xfId="0" applyFont="1" applyBorder="1" applyAlignment="1" applyProtection="1">
      <alignment vertical="top" wrapText="1"/>
      <protection locked="0"/>
    </xf>
    <xf numFmtId="0" fontId="0" fillId="2" borderId="0" xfId="0" applyFont="1" applyFill="1" applyAlignment="1">
      <alignment vertical="top"/>
    </xf>
    <xf numFmtId="0" fontId="0" fillId="0" borderId="2" xfId="0" applyFont="1" applyFill="1" applyBorder="1" applyAlignment="1">
      <alignment vertical="top"/>
    </xf>
    <xf numFmtId="0" fontId="0" fillId="0" borderId="0" xfId="0" applyFont="1" applyAlignment="1">
      <alignment horizontal="centerContinuous" vertical="top" wrapText="1"/>
    </xf>
    <xf numFmtId="0" fontId="14" fillId="0" borderId="0" xfId="0" applyFont="1" applyAlignment="1">
      <alignment horizontal="center" vertical="top" wrapText="1"/>
    </xf>
    <xf numFmtId="44" fontId="15" fillId="2" borderId="0" xfId="1" applyNumberFormat="1" applyFont="1" applyFill="1" applyAlignment="1">
      <alignment vertical="top"/>
    </xf>
    <xf numFmtId="0" fontId="25" fillId="0" borderId="0" xfId="0" applyFont="1" applyAlignment="1">
      <alignment horizontal="left" vertical="top" wrapText="1"/>
    </xf>
    <xf numFmtId="44" fontId="15" fillId="2" borderId="0" xfId="0" applyNumberFormat="1" applyFont="1" applyFill="1" applyAlignment="1">
      <alignment vertical="top"/>
    </xf>
    <xf numFmtId="44" fontId="15" fillId="2" borderId="0" xfId="1" applyFont="1" applyFill="1" applyAlignment="1">
      <alignment vertical="top"/>
    </xf>
    <xf numFmtId="44" fontId="15" fillId="0" borderId="0" xfId="1" applyFont="1" applyAlignment="1">
      <alignment vertical="top" wrapText="1"/>
    </xf>
    <xf numFmtId="44" fontId="15" fillId="2" borderId="0" xfId="1" applyFont="1" applyFill="1" applyAlignment="1">
      <alignment vertical="top" wrapText="1"/>
    </xf>
    <xf numFmtId="37" fontId="15" fillId="2" borderId="0" xfId="1" applyNumberFormat="1" applyFont="1" applyFill="1" applyAlignment="1">
      <alignment horizontal="center" vertical="top" wrapText="1"/>
    </xf>
    <xf numFmtId="164" fontId="15" fillId="0" borderId="0" xfId="1" applyNumberFormat="1" applyFont="1" applyAlignment="1">
      <alignment vertical="top" wrapText="1"/>
    </xf>
    <xf numFmtId="44" fontId="15" fillId="2" borderId="0" xfId="1" applyFont="1" applyFill="1" applyAlignment="1">
      <alignment horizontal="center" vertical="top"/>
    </xf>
    <xf numFmtId="0" fontId="3" fillId="0" borderId="0" xfId="0" applyFont="1" applyFill="1" applyAlignment="1">
      <alignment vertical="top" wrapText="1"/>
    </xf>
    <xf numFmtId="44" fontId="15" fillId="2" borderId="0" xfId="1" applyNumberFormat="1" applyFont="1" applyFill="1" applyAlignment="1">
      <alignment horizontal="center" vertical="top"/>
    </xf>
    <xf numFmtId="0" fontId="3" fillId="0" borderId="0" xfId="0" applyFont="1" applyFill="1" applyAlignment="1">
      <alignment horizontal="left" vertical="top" wrapText="1"/>
    </xf>
    <xf numFmtId="164" fontId="27" fillId="0" borderId="0" xfId="1" applyNumberFormat="1" applyFont="1" applyAlignment="1">
      <alignment vertical="top" wrapText="1"/>
    </xf>
    <xf numFmtId="44" fontId="14" fillId="2" borderId="0" xfId="1" applyNumberFormat="1" applyFont="1" applyFill="1" applyAlignment="1">
      <alignment vertical="top"/>
    </xf>
    <xf numFmtId="164" fontId="31" fillId="0" borderId="0" xfId="1" applyNumberFormat="1" applyFont="1" applyAlignment="1">
      <alignment vertical="top"/>
    </xf>
    <xf numFmtId="0" fontId="32" fillId="0" borderId="1" xfId="0" applyFont="1" applyBorder="1" applyAlignment="1">
      <alignment horizontal="left" vertical="top" wrapText="1"/>
    </xf>
    <xf numFmtId="0" fontId="27" fillId="0" borderId="0" xfId="0" applyFont="1" applyAlignment="1">
      <alignment horizontal="centerContinuous" vertical="top" wrapText="1"/>
    </xf>
    <xf numFmtId="0" fontId="27" fillId="0" borderId="0" xfId="0" applyFont="1" applyAlignment="1">
      <alignment horizontal="center" vertical="top" wrapText="1"/>
    </xf>
    <xf numFmtId="0" fontId="33" fillId="0" borderId="0" xfId="0" applyFont="1" applyAlignment="1">
      <alignment vertical="top"/>
    </xf>
    <xf numFmtId="0" fontId="30" fillId="0" borderId="0" xfId="0" applyFont="1" applyFill="1" applyAlignment="1">
      <alignment vertical="top"/>
    </xf>
    <xf numFmtId="0" fontId="34" fillId="0" borderId="0" xfId="0" applyFont="1" applyFill="1" applyAlignment="1">
      <alignment vertical="top" wrapText="1"/>
    </xf>
    <xf numFmtId="44" fontId="31" fillId="2" borderId="1" xfId="0" applyNumberFormat="1" applyFont="1" applyFill="1" applyBorder="1" applyAlignment="1">
      <alignment vertical="top" wrapText="1"/>
    </xf>
    <xf numFmtId="44" fontId="31" fillId="2" borderId="1" xfId="1" applyNumberFormat="1" applyFont="1" applyFill="1" applyBorder="1" applyAlignment="1" applyProtection="1">
      <alignment vertical="top"/>
      <protection locked="0"/>
    </xf>
    <xf numFmtId="44" fontId="31" fillId="0" borderId="1" xfId="1" applyNumberFormat="1" applyFont="1" applyBorder="1" applyAlignment="1" applyProtection="1">
      <alignment vertical="top"/>
      <protection locked="0"/>
    </xf>
    <xf numFmtId="44" fontId="31" fillId="0" borderId="1" xfId="1" applyNumberFormat="1" applyFont="1" applyFill="1" applyBorder="1" applyAlignment="1" applyProtection="1">
      <alignment vertical="top"/>
      <protection locked="0"/>
    </xf>
    <xf numFmtId="44" fontId="35" fillId="0" borderId="1" xfId="1" applyNumberFormat="1" applyFont="1" applyBorder="1" applyAlignment="1" applyProtection="1">
      <alignment vertical="top" wrapText="1"/>
      <protection locked="0"/>
    </xf>
    <xf numFmtId="0" fontId="27" fillId="0" borderId="1" xfId="0" applyFont="1" applyFill="1" applyBorder="1" applyAlignment="1" applyProtection="1">
      <alignment vertical="top" wrapText="1"/>
      <protection locked="0"/>
    </xf>
    <xf numFmtId="44" fontId="31" fillId="2" borderId="1" xfId="1" applyFont="1" applyFill="1" applyBorder="1" applyAlignment="1" applyProtection="1">
      <alignment vertical="top"/>
      <protection locked="0"/>
    </xf>
    <xf numFmtId="44" fontId="31" fillId="2" borderId="1" xfId="1" applyNumberFormat="1" applyFont="1" applyFill="1" applyBorder="1" applyAlignment="1">
      <alignment vertical="top"/>
    </xf>
    <xf numFmtId="0" fontId="14" fillId="0" borderId="0" xfId="0" applyFont="1" applyAlignment="1">
      <alignment vertical="top" wrapText="1"/>
    </xf>
    <xf numFmtId="0" fontId="31" fillId="0" borderId="4" xfId="0" applyFont="1" applyBorder="1" applyAlignment="1">
      <alignment vertical="top"/>
    </xf>
    <xf numFmtId="44" fontId="31" fillId="2" borderId="1" xfId="0" applyNumberFormat="1" applyFont="1" applyFill="1" applyBorder="1" applyAlignment="1">
      <alignment vertical="top"/>
    </xf>
    <xf numFmtId="44" fontId="31" fillId="0" borderId="0" xfId="0" applyNumberFormat="1" applyFont="1" applyFill="1" applyBorder="1" applyAlignment="1">
      <alignment vertical="top"/>
    </xf>
    <xf numFmtId="0" fontId="27" fillId="0" borderId="0" xfId="0" applyFont="1" applyFill="1" applyAlignment="1">
      <alignment vertical="top" wrapText="1"/>
    </xf>
    <xf numFmtId="44" fontId="31" fillId="2" borderId="1" xfId="0" applyNumberFormat="1" applyFont="1" applyFill="1" applyBorder="1" applyAlignment="1" applyProtection="1">
      <alignment vertical="top"/>
      <protection locked="0"/>
    </xf>
    <xf numFmtId="44" fontId="31" fillId="5" borderId="1" xfId="0" applyNumberFormat="1" applyFont="1" applyFill="1" applyBorder="1" applyAlignment="1" applyProtection="1">
      <alignment vertical="top"/>
      <protection locked="0"/>
    </xf>
    <xf numFmtId="22" fontId="30" fillId="0" borderId="0" xfId="0" applyNumberFormat="1" applyFont="1" applyFill="1" applyAlignment="1">
      <alignment horizontal="left" vertical="top"/>
    </xf>
    <xf numFmtId="0" fontId="5" fillId="0" borderId="11" xfId="0" applyFont="1" applyBorder="1" applyAlignment="1">
      <alignment horizontal="left" vertical="top" wrapText="1"/>
    </xf>
    <xf numFmtId="0" fontId="7" fillId="2" borderId="6" xfId="0" applyFont="1" applyFill="1" applyBorder="1" applyAlignment="1" applyProtection="1">
      <alignment vertical="top" wrapText="1"/>
      <protection locked="0"/>
    </xf>
    <xf numFmtId="0" fontId="7" fillId="0" borderId="6" xfId="0" applyFont="1" applyFill="1" applyBorder="1" applyAlignment="1" applyProtection="1">
      <alignment vertical="top" wrapText="1"/>
      <protection locked="0"/>
    </xf>
    <xf numFmtId="0" fontId="7" fillId="2" borderId="9" xfId="0" applyFont="1" applyFill="1" applyBorder="1" applyAlignment="1" applyProtection="1">
      <alignment vertical="top" wrapText="1"/>
      <protection locked="0"/>
    </xf>
    <xf numFmtId="0" fontId="5" fillId="0" borderId="12" xfId="0" applyFont="1" applyFill="1" applyBorder="1" applyAlignment="1">
      <alignment horizontal="left" vertical="top"/>
    </xf>
    <xf numFmtId="0" fontId="7" fillId="2" borderId="13" xfId="0" applyFont="1" applyFill="1" applyBorder="1" applyAlignment="1" applyProtection="1">
      <alignment vertical="top" wrapText="1"/>
      <protection locked="0"/>
    </xf>
    <xf numFmtId="0" fontId="5" fillId="2" borderId="13" xfId="0" applyFont="1" applyFill="1" applyBorder="1" applyAlignment="1">
      <alignment vertical="top" wrapText="1"/>
    </xf>
    <xf numFmtId="0" fontId="5" fillId="0" borderId="0" xfId="0" applyFont="1" applyFill="1" applyBorder="1" applyAlignment="1">
      <alignment horizontal="left" vertical="top"/>
    </xf>
    <xf numFmtId="0" fontId="5" fillId="0" borderId="14" xfId="0" applyFont="1" applyFill="1" applyBorder="1" applyAlignment="1">
      <alignment horizontal="left" vertical="top"/>
    </xf>
    <xf numFmtId="0" fontId="7" fillId="2" borderId="15" xfId="0" applyFont="1" applyFill="1" applyBorder="1" applyAlignment="1" applyProtection="1">
      <alignment vertical="top" wrapText="1"/>
      <protection locked="0"/>
    </xf>
    <xf numFmtId="0" fontId="5" fillId="2" borderId="15" xfId="0" applyFont="1" applyFill="1" applyBorder="1" applyAlignment="1">
      <alignment vertical="top" wrapText="1"/>
    </xf>
    <xf numFmtId="0" fontId="34" fillId="0" borderId="0" xfId="0" applyFont="1" applyAlignment="1">
      <alignment vertical="top" wrapText="1"/>
    </xf>
    <xf numFmtId="0" fontId="21" fillId="6" borderId="16" xfId="0" applyFont="1" applyFill="1" applyBorder="1" applyAlignment="1">
      <alignment vertical="top"/>
    </xf>
    <xf numFmtId="0" fontId="0" fillId="6" borderId="17" xfId="0" applyFill="1" applyBorder="1" applyAlignment="1">
      <alignment vertical="top"/>
    </xf>
    <xf numFmtId="0" fontId="0" fillId="6" borderId="18" xfId="0" applyFill="1" applyBorder="1" applyAlignment="1">
      <alignment vertical="top"/>
    </xf>
    <xf numFmtId="0" fontId="0" fillId="6" borderId="19" xfId="0" applyFill="1" applyBorder="1" applyAlignment="1">
      <alignment vertical="top"/>
    </xf>
    <xf numFmtId="0" fontId="0" fillId="6" borderId="0" xfId="0" applyFill="1" applyBorder="1" applyAlignment="1">
      <alignment vertical="top"/>
    </xf>
    <xf numFmtId="0" fontId="0" fillId="6" borderId="20" xfId="0" applyFill="1" applyBorder="1" applyAlignment="1">
      <alignment vertical="top"/>
    </xf>
    <xf numFmtId="0" fontId="0" fillId="6" borderId="19" xfId="0" quotePrefix="1" applyFill="1" applyBorder="1" applyAlignment="1">
      <alignment vertical="top"/>
    </xf>
    <xf numFmtId="0" fontId="0" fillId="6" borderId="21" xfId="0" applyFill="1" applyBorder="1" applyAlignment="1">
      <alignment vertical="top"/>
    </xf>
    <xf numFmtId="0" fontId="0" fillId="6" borderId="22" xfId="0" applyFill="1" applyBorder="1" applyAlignment="1">
      <alignment vertical="top"/>
    </xf>
    <xf numFmtId="0" fontId="0" fillId="6" borderId="23" xfId="0" applyFill="1" applyBorder="1" applyAlignment="1">
      <alignment vertical="top"/>
    </xf>
    <xf numFmtId="0" fontId="21" fillId="3" borderId="0" xfId="0" applyFont="1" applyFill="1" applyAlignment="1">
      <alignment vertical="top"/>
    </xf>
    <xf numFmtId="0" fontId="26" fillId="3" borderId="0" xfId="0" applyFont="1" applyFill="1" applyAlignment="1">
      <alignment horizontal="center" vertical="top" wrapText="1"/>
    </xf>
    <xf numFmtId="0" fontId="2" fillId="0" borderId="0" xfId="0" applyFont="1" applyFill="1" applyAlignment="1">
      <alignment vertical="top" wrapText="1"/>
    </xf>
    <xf numFmtId="0" fontId="3" fillId="0" borderId="0" xfId="0" applyFont="1" applyAlignment="1">
      <alignment vertical="top" wrapText="1"/>
    </xf>
    <xf numFmtId="0" fontId="28" fillId="0" borderId="7" xfId="0" applyFont="1" applyBorder="1" applyAlignment="1">
      <alignment vertical="top"/>
    </xf>
    <xf numFmtId="0" fontId="0" fillId="0" borderId="24" xfId="0" applyFont="1" applyBorder="1" applyAlignment="1">
      <alignment vertical="top"/>
    </xf>
    <xf numFmtId="0" fontId="0" fillId="0" borderId="8" xfId="0" applyFont="1" applyBorder="1" applyAlignment="1">
      <alignment vertical="top"/>
    </xf>
    <xf numFmtId="0" fontId="0" fillId="0" borderId="7" xfId="0" applyBorder="1" applyAlignment="1">
      <alignment vertical="top"/>
    </xf>
    <xf numFmtId="0" fontId="0" fillId="0" borderId="24" xfId="0" applyBorder="1" applyAlignment="1">
      <alignment vertical="top"/>
    </xf>
    <xf numFmtId="0" fontId="0" fillId="0" borderId="8" xfId="0" applyBorder="1" applyAlignment="1">
      <alignment vertical="top"/>
    </xf>
    <xf numFmtId="0" fontId="7" fillId="4" borderId="1" xfId="0" applyFont="1" applyFill="1" applyBorder="1" applyAlignment="1" applyProtection="1">
      <alignment vertical="top" wrapText="1"/>
      <protection locked="0"/>
    </xf>
    <xf numFmtId="0" fontId="0" fillId="0" borderId="2" xfId="0" applyFont="1" applyBorder="1" applyAlignment="1" applyProtection="1">
      <alignment horizontal="center" vertical="top"/>
      <protection locked="0"/>
    </xf>
    <xf numFmtId="0" fontId="2" fillId="0" borderId="0" xfId="0" applyFont="1"/>
    <xf numFmtId="0" fontId="27" fillId="0" borderId="21" xfId="0" applyFont="1" applyBorder="1" applyAlignment="1">
      <alignment vertical="top" wrapText="1"/>
    </xf>
    <xf numFmtId="0" fontId="27" fillId="0" borderId="1" xfId="0" applyFont="1" applyBorder="1" applyAlignment="1">
      <alignment vertical="top" wrapText="1"/>
    </xf>
    <xf numFmtId="0" fontId="30" fillId="0" borderId="0" xfId="0" applyFont="1" applyAlignment="1">
      <alignment vertical="top"/>
    </xf>
    <xf numFmtId="0" fontId="30" fillId="0" borderId="0" xfId="0" applyFont="1" applyBorder="1" applyAlignment="1" applyProtection="1">
      <alignment horizontal="centerContinuous" vertical="top" wrapText="1"/>
      <protection locked="0"/>
    </xf>
    <xf numFmtId="0" fontId="0" fillId="0" borderId="0" xfId="0" applyAlignment="1">
      <alignment horizontal="centerContinuous" vertical="top"/>
    </xf>
    <xf numFmtId="44" fontId="15" fillId="2" borderId="1" xfId="1" applyNumberFormat="1" applyFont="1" applyFill="1" applyBorder="1" applyAlignment="1">
      <alignment vertical="top"/>
    </xf>
    <xf numFmtId="0" fontId="30" fillId="0" borderId="0" xfId="0" applyFont="1"/>
    <xf numFmtId="0" fontId="0" fillId="0" borderId="25" xfId="0" applyBorder="1" applyAlignment="1">
      <alignment vertical="top" wrapText="1"/>
    </xf>
    <xf numFmtId="0" fontId="0" fillId="0" borderId="0" xfId="0" applyFont="1" applyBorder="1" applyAlignment="1">
      <alignment vertical="top"/>
    </xf>
    <xf numFmtId="0" fontId="0" fillId="0" borderId="0" xfId="0" applyFont="1" applyFill="1" applyBorder="1" applyAlignment="1">
      <alignment vertical="top"/>
    </xf>
    <xf numFmtId="0" fontId="0" fillId="0" borderId="26" xfId="0" applyFont="1" applyFill="1" applyBorder="1" applyAlignment="1">
      <alignment vertical="top" wrapText="1"/>
    </xf>
    <xf numFmtId="0" fontId="0" fillId="0" borderId="26" xfId="0" applyFont="1" applyBorder="1" applyAlignment="1">
      <alignment vertical="top"/>
    </xf>
    <xf numFmtId="0" fontId="27" fillId="0" borderId="26" xfId="0" applyFont="1" applyFill="1" applyBorder="1" applyAlignment="1" applyProtection="1">
      <alignment vertical="top" wrapText="1"/>
      <protection locked="0"/>
    </xf>
    <xf numFmtId="0" fontId="0" fillId="0" borderId="26" xfId="0" applyBorder="1" applyAlignment="1">
      <alignment vertical="top"/>
    </xf>
    <xf numFmtId="0" fontId="7" fillId="0" borderId="26" xfId="0" applyFont="1" applyBorder="1" applyAlignment="1" applyProtection="1">
      <alignment vertical="top" wrapText="1"/>
      <protection locked="0"/>
    </xf>
    <xf numFmtId="0" fontId="7" fillId="0" borderId="26" xfId="0" applyFont="1" applyFill="1" applyBorder="1" applyAlignment="1" applyProtection="1">
      <alignment vertical="top" wrapText="1"/>
      <protection locked="0"/>
    </xf>
    <xf numFmtId="0" fontId="25" fillId="0" borderId="0" xfId="0" applyFont="1" applyAlignment="1">
      <alignment horizontal="left" vertical="top" wrapText="1"/>
    </xf>
  </cellXfs>
  <cellStyles count="2">
    <cellStyle name="Currency" xfId="1" builtinId="4"/>
    <cellStyle name="Normal" xfId="0" builtinId="0"/>
  </cellStyles>
  <dxfs count="67">
    <dxf>
      <fill>
        <patternFill>
          <bgColor rgb="FFFFFF00"/>
        </patternFill>
      </fill>
    </dxf>
    <dxf>
      <fill>
        <patternFill>
          <bgColor rgb="FFFFFF00"/>
        </patternFill>
      </fill>
    </dxf>
    <dxf>
      <fill>
        <patternFill>
          <bgColor rgb="FFFFFF00"/>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patternType="none">
          <bgColor auto="1"/>
        </patternFill>
      </fill>
    </dxf>
    <dxf>
      <fill>
        <patternFill patternType="none">
          <bgColor auto="1"/>
        </patternFill>
      </fill>
    </dxf>
    <dxf>
      <fill>
        <patternFill>
          <bgColor rgb="FFFFFF00"/>
        </patternFill>
      </fill>
    </dxf>
    <dxf>
      <fill>
        <patternFill>
          <bgColor rgb="FFFFFF00"/>
        </patternFill>
      </fill>
    </dxf>
    <dxf>
      <fill>
        <patternFill>
          <bgColor rgb="FFFFFF00"/>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rgb="FF9C0006"/>
      </font>
      <fill>
        <patternFill>
          <bgColor rgb="FFFFC7CE"/>
        </patternFill>
      </fill>
    </dxf>
    <dxf>
      <font>
        <color rgb="FF9C0006"/>
      </font>
    </dxf>
  </dxfs>
  <tableStyles count="0" defaultTableStyle="TableStyleMedium2" defaultPivotStyle="PivotStyleLight16"/>
  <colors>
    <mruColors>
      <color rgb="FFFFFF99"/>
      <color rgb="FFF2F2A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L208"/>
  <sheetViews>
    <sheetView tabSelected="1" zoomScaleNormal="100" workbookViewId="0">
      <selection activeCell="I40" sqref="I40"/>
    </sheetView>
  </sheetViews>
  <sheetFormatPr defaultColWidth="8.85546875" defaultRowHeight="15" x14ac:dyDescent="0.25"/>
  <cols>
    <col min="1" max="1" width="46.28515625" style="2" customWidth="1"/>
    <col min="2" max="2" width="19.5703125" style="2" customWidth="1"/>
    <col min="3" max="3" width="17.28515625" style="2" customWidth="1"/>
    <col min="4" max="4" width="22.140625" style="2" customWidth="1"/>
    <col min="5" max="5" width="24.85546875" style="2" customWidth="1"/>
    <col min="6" max="6" width="26.7109375" style="2" customWidth="1"/>
    <col min="7" max="7" width="27.42578125" style="2" customWidth="1"/>
    <col min="8" max="8" width="25.140625" style="2" customWidth="1"/>
    <col min="9" max="9" width="50.42578125" style="2" customWidth="1"/>
    <col min="10" max="10" width="46.7109375" style="2" customWidth="1"/>
    <col min="11" max="11" width="43" style="2" customWidth="1"/>
    <col min="12" max="16384" width="8.85546875" style="2"/>
  </cols>
  <sheetData>
    <row r="1" spans="1:9" ht="21" x14ac:dyDescent="0.3">
      <c r="A1" s="63" t="s">
        <v>152</v>
      </c>
      <c r="B1" s="18"/>
      <c r="D1" s="5"/>
      <c r="E1" s="5"/>
    </row>
    <row r="2" spans="1:9" ht="14.45" x14ac:dyDescent="0.3">
      <c r="A2" s="18" t="s">
        <v>225</v>
      </c>
      <c r="B2" s="18"/>
    </row>
    <row r="3" spans="1:9" ht="14.45" x14ac:dyDescent="0.3">
      <c r="A3" s="18"/>
      <c r="B3" s="18"/>
      <c r="D3" s="62" t="s">
        <v>141</v>
      </c>
    </row>
    <row r="4" spans="1:9" ht="14.45" x14ac:dyDescent="0.3">
      <c r="A4" s="64" t="s">
        <v>226</v>
      </c>
      <c r="B4" s="18"/>
      <c r="D4" s="62" t="s">
        <v>142</v>
      </c>
    </row>
    <row r="5" spans="1:9" ht="14.45" x14ac:dyDescent="0.3">
      <c r="A5" s="18"/>
      <c r="B5" s="18"/>
      <c r="D5" s="181" t="s">
        <v>99</v>
      </c>
    </row>
    <row r="6" spans="1:9" thickBot="1" x14ac:dyDescent="0.35">
      <c r="A6" s="65" t="s">
        <v>100</v>
      </c>
      <c r="B6" s="12" t="s">
        <v>90</v>
      </c>
    </row>
    <row r="7" spans="1:9" ht="14.45" x14ac:dyDescent="0.3">
      <c r="A7" s="65" t="s">
        <v>101</v>
      </c>
      <c r="B7" s="12" t="s">
        <v>90</v>
      </c>
      <c r="D7" s="159" t="s">
        <v>149</v>
      </c>
      <c r="E7" s="160"/>
      <c r="F7" s="160"/>
      <c r="G7" s="160"/>
      <c r="H7" s="160"/>
      <c r="I7" s="161"/>
    </row>
    <row r="8" spans="1:9" ht="14.45" x14ac:dyDescent="0.3">
      <c r="A8" s="65" t="s">
        <v>102</v>
      </c>
      <c r="B8" s="12" t="s">
        <v>90</v>
      </c>
      <c r="D8" s="162" t="s">
        <v>196</v>
      </c>
      <c r="E8" s="163"/>
      <c r="F8" s="163"/>
      <c r="G8" s="163"/>
      <c r="H8" s="163"/>
      <c r="I8" s="164"/>
    </row>
    <row r="9" spans="1:9" ht="14.45" x14ac:dyDescent="0.3">
      <c r="A9" s="65"/>
      <c r="B9" s="18"/>
      <c r="C9" s="4"/>
      <c r="D9" s="162" t="s">
        <v>165</v>
      </c>
      <c r="E9" s="163"/>
      <c r="F9" s="163"/>
      <c r="G9" s="163"/>
      <c r="H9" s="163"/>
      <c r="I9" s="164"/>
    </row>
    <row r="10" spans="1:9" ht="14.45" x14ac:dyDescent="0.3">
      <c r="A10" s="66" t="s">
        <v>0</v>
      </c>
      <c r="B10" s="18"/>
      <c r="D10" s="162" t="s">
        <v>143</v>
      </c>
      <c r="E10" s="163"/>
      <c r="F10" s="163"/>
      <c r="G10" s="163"/>
      <c r="H10" s="163"/>
      <c r="I10" s="164"/>
    </row>
    <row r="11" spans="1:9" ht="14.45" x14ac:dyDescent="0.3">
      <c r="A11" s="67" t="s">
        <v>1</v>
      </c>
      <c r="B11" s="68" t="s">
        <v>90</v>
      </c>
      <c r="D11" s="165" t="s">
        <v>144</v>
      </c>
      <c r="E11" s="163"/>
      <c r="F11" s="163"/>
      <c r="G11" s="163"/>
      <c r="H11" s="163"/>
      <c r="I11" s="164"/>
    </row>
    <row r="12" spans="1:9" ht="14.45" x14ac:dyDescent="0.3">
      <c r="A12" s="67" t="s">
        <v>2</v>
      </c>
      <c r="B12" s="69"/>
      <c r="D12" s="165" t="s">
        <v>145</v>
      </c>
      <c r="E12" s="163"/>
      <c r="F12" s="163"/>
      <c r="G12" s="163"/>
      <c r="H12" s="163"/>
      <c r="I12" s="164"/>
    </row>
    <row r="13" spans="1:9" ht="14.45" x14ac:dyDescent="0.3">
      <c r="A13" s="67" t="s">
        <v>3</v>
      </c>
      <c r="B13" s="69" t="s">
        <v>90</v>
      </c>
      <c r="D13" s="165" t="s">
        <v>146</v>
      </c>
      <c r="E13" s="163"/>
      <c r="F13" s="163"/>
      <c r="G13" s="163"/>
      <c r="H13" s="163"/>
      <c r="I13" s="164"/>
    </row>
    <row r="14" spans="1:9" ht="14.45" x14ac:dyDescent="0.3">
      <c r="A14" s="67" t="s">
        <v>4</v>
      </c>
      <c r="B14" s="69" t="s">
        <v>90</v>
      </c>
      <c r="D14" s="162" t="s">
        <v>150</v>
      </c>
      <c r="E14" s="163"/>
      <c r="F14" s="163"/>
      <c r="G14" s="163"/>
      <c r="H14" s="163"/>
      <c r="I14" s="164"/>
    </row>
    <row r="15" spans="1:9" ht="14.45" x14ac:dyDescent="0.3">
      <c r="A15" s="67" t="s">
        <v>83</v>
      </c>
      <c r="B15" s="70"/>
      <c r="D15" s="162" t="s">
        <v>197</v>
      </c>
      <c r="E15" s="163"/>
      <c r="F15" s="163"/>
      <c r="G15" s="163"/>
      <c r="H15" s="163"/>
      <c r="I15" s="164"/>
    </row>
    <row r="16" spans="1:9" ht="14.45" x14ac:dyDescent="0.3">
      <c r="A16" s="67" t="s">
        <v>66</v>
      </c>
      <c r="B16" s="69" t="s">
        <v>90</v>
      </c>
      <c r="D16" s="162"/>
      <c r="E16" s="163" t="s">
        <v>198</v>
      </c>
      <c r="F16" s="163"/>
      <c r="G16" s="163"/>
      <c r="H16" s="163"/>
      <c r="I16" s="164"/>
    </row>
    <row r="17" spans="1:10" thickBot="1" x14ac:dyDescent="0.35">
      <c r="A17" s="67" t="s">
        <v>103</v>
      </c>
      <c r="B17" s="69" t="s">
        <v>90</v>
      </c>
      <c r="D17" s="166"/>
      <c r="E17" s="167" t="s">
        <v>199</v>
      </c>
      <c r="F17" s="167"/>
      <c r="G17" s="167"/>
      <c r="H17" s="167"/>
      <c r="I17" s="168"/>
    </row>
    <row r="18" spans="1:10" ht="14.45" x14ac:dyDescent="0.3">
      <c r="A18" s="67" t="s">
        <v>67</v>
      </c>
      <c r="B18" s="69"/>
      <c r="D18" s="5"/>
    </row>
    <row r="19" spans="1:10" ht="14.45" x14ac:dyDescent="0.3">
      <c r="A19" s="67" t="s">
        <v>45</v>
      </c>
      <c r="B19" s="71" t="s">
        <v>90</v>
      </c>
      <c r="D19" s="5"/>
    </row>
    <row r="20" spans="1:10" ht="14.45" x14ac:dyDescent="0.3">
      <c r="A20" s="52"/>
      <c r="B20" s="14"/>
      <c r="D20" s="5"/>
    </row>
    <row r="21" spans="1:10" ht="14.45" x14ac:dyDescent="0.3">
      <c r="A21" s="52"/>
      <c r="B21" s="14"/>
      <c r="D21" s="5"/>
    </row>
    <row r="22" spans="1:10" ht="14.45" x14ac:dyDescent="0.3">
      <c r="A22" s="146" t="s">
        <v>200</v>
      </c>
      <c r="D22" s="4"/>
    </row>
    <row r="23" spans="1:10" ht="14.45" x14ac:dyDescent="0.3">
      <c r="A23" s="72" t="s">
        <v>153</v>
      </c>
      <c r="B23" s="73" t="s">
        <v>14</v>
      </c>
      <c r="C23" s="73" t="s">
        <v>16</v>
      </c>
      <c r="D23" s="18"/>
      <c r="E23" s="18"/>
      <c r="F23" s="18"/>
    </row>
    <row r="24" spans="1:10" ht="28.9" x14ac:dyDescent="0.3">
      <c r="A24" s="20"/>
      <c r="B24" s="74" t="s">
        <v>31</v>
      </c>
      <c r="C24" s="74" t="s">
        <v>50</v>
      </c>
      <c r="D24" s="17"/>
      <c r="E24" s="18"/>
      <c r="F24" s="18"/>
    </row>
    <row r="25" spans="1:10" ht="30" x14ac:dyDescent="0.25">
      <c r="A25" s="20"/>
      <c r="B25" s="79" t="s">
        <v>32</v>
      </c>
      <c r="C25" s="79" t="s">
        <v>49</v>
      </c>
      <c r="D25" s="18"/>
      <c r="E25" s="18"/>
      <c r="F25" s="18"/>
    </row>
    <row r="26" spans="1:10" ht="43.15" x14ac:dyDescent="0.3">
      <c r="A26" s="75" t="s">
        <v>154</v>
      </c>
      <c r="B26" s="12" t="s">
        <v>90</v>
      </c>
      <c r="C26" s="80" t="s">
        <v>90</v>
      </c>
      <c r="D26" s="76" t="s">
        <v>104</v>
      </c>
      <c r="E26" s="76"/>
      <c r="F26" s="76"/>
      <c r="H26" s="5"/>
    </row>
    <row r="27" spans="1:10" ht="14.45" x14ac:dyDescent="0.3">
      <c r="A27" s="77" t="s">
        <v>84</v>
      </c>
      <c r="B27" s="12" t="s">
        <v>90</v>
      </c>
      <c r="C27" s="78"/>
      <c r="D27" s="18"/>
      <c r="E27" s="17"/>
      <c r="F27" s="18"/>
    </row>
    <row r="28" spans="1:10" ht="14.45" x14ac:dyDescent="0.3">
      <c r="A28" s="19"/>
      <c r="B28" s="20"/>
      <c r="E28" s="17"/>
    </row>
    <row r="29" spans="1:10" ht="45" x14ac:dyDescent="0.25">
      <c r="A29" s="81" t="s">
        <v>164</v>
      </c>
      <c r="B29" s="15" t="s">
        <v>168</v>
      </c>
      <c r="C29" s="15" t="s">
        <v>169</v>
      </c>
      <c r="D29" s="15" t="s">
        <v>170</v>
      </c>
      <c r="E29" s="22" t="s">
        <v>171</v>
      </c>
      <c r="F29" s="22" t="s">
        <v>172</v>
      </c>
      <c r="G29" s="15" t="s">
        <v>173</v>
      </c>
      <c r="H29" s="172" t="s">
        <v>174</v>
      </c>
      <c r="I29" s="82" t="s">
        <v>105</v>
      </c>
    </row>
    <row r="30" spans="1:10" ht="60" x14ac:dyDescent="0.25">
      <c r="A30" s="89" t="s">
        <v>5</v>
      </c>
      <c r="B30" s="85"/>
      <c r="C30" s="85"/>
      <c r="D30" s="85"/>
      <c r="E30" s="86"/>
      <c r="F30" s="86"/>
      <c r="G30" s="180"/>
      <c r="H30" s="189" t="s">
        <v>175</v>
      </c>
      <c r="I30" s="83" t="s">
        <v>176</v>
      </c>
      <c r="J30" s="84"/>
    </row>
    <row r="31" spans="1:10" x14ac:dyDescent="0.25">
      <c r="A31" s="89" t="s">
        <v>6</v>
      </c>
      <c r="B31" s="85"/>
      <c r="C31" s="85"/>
      <c r="D31" s="85"/>
      <c r="E31" s="86"/>
      <c r="F31" s="86"/>
      <c r="G31" s="180"/>
      <c r="H31" s="189" t="s">
        <v>175</v>
      </c>
    </row>
    <row r="32" spans="1:10" x14ac:dyDescent="0.25">
      <c r="A32" s="89" t="s">
        <v>7</v>
      </c>
      <c r="B32" s="85"/>
      <c r="C32" s="85"/>
      <c r="D32" s="85"/>
      <c r="E32" s="86"/>
      <c r="F32" s="86"/>
      <c r="G32" s="180"/>
      <c r="H32" s="189" t="s">
        <v>175</v>
      </c>
    </row>
    <row r="33" spans="1:8" x14ac:dyDescent="0.25">
      <c r="A33" s="89" t="s">
        <v>8</v>
      </c>
      <c r="B33" s="85"/>
      <c r="C33" s="85"/>
      <c r="D33" s="85"/>
      <c r="E33" s="86"/>
      <c r="F33" s="86"/>
      <c r="G33" s="180"/>
      <c r="H33" s="189" t="s">
        <v>175</v>
      </c>
    </row>
    <row r="34" spans="1:8" x14ac:dyDescent="0.25">
      <c r="A34" s="89" t="s">
        <v>9</v>
      </c>
      <c r="B34" s="85"/>
      <c r="C34" s="85"/>
      <c r="D34" s="85"/>
      <c r="E34" s="86"/>
      <c r="F34" s="86"/>
      <c r="G34" s="180"/>
      <c r="H34" s="189" t="s">
        <v>175</v>
      </c>
    </row>
    <row r="35" spans="1:8" x14ac:dyDescent="0.25">
      <c r="A35" s="89" t="s">
        <v>10</v>
      </c>
      <c r="B35" s="85"/>
      <c r="C35" s="85"/>
      <c r="D35" s="85"/>
      <c r="E35" s="86"/>
      <c r="F35" s="86"/>
      <c r="G35" s="180"/>
      <c r="H35" s="189" t="s">
        <v>175</v>
      </c>
    </row>
    <row r="36" spans="1:8" x14ac:dyDescent="0.25">
      <c r="A36" s="89" t="s">
        <v>11</v>
      </c>
      <c r="B36" s="85"/>
      <c r="C36" s="85"/>
      <c r="D36" s="85"/>
      <c r="E36" s="86"/>
      <c r="F36" s="86"/>
      <c r="G36" s="180"/>
      <c r="H36" s="189" t="s">
        <v>175</v>
      </c>
    </row>
    <row r="37" spans="1:8" x14ac:dyDescent="0.25">
      <c r="A37" s="89" t="s">
        <v>12</v>
      </c>
      <c r="B37" s="85"/>
      <c r="C37" s="85"/>
      <c r="D37" s="85"/>
      <c r="E37" s="86"/>
      <c r="F37" s="86"/>
      <c r="G37" s="180"/>
      <c r="H37" s="189" t="s">
        <v>175</v>
      </c>
    </row>
    <row r="38" spans="1:8" x14ac:dyDescent="0.25">
      <c r="A38" s="89"/>
      <c r="B38" s="91"/>
      <c r="C38" s="91"/>
      <c r="D38" s="91"/>
      <c r="E38" s="92"/>
      <c r="F38" s="92"/>
      <c r="G38" s="91"/>
    </row>
    <row r="39" spans="1:8" ht="15.75" thickBot="1" x14ac:dyDescent="0.3">
      <c r="A39" s="90" t="s">
        <v>177</v>
      </c>
      <c r="B39" s="18"/>
      <c r="C39" s="18"/>
      <c r="D39" s="18"/>
      <c r="E39" s="18"/>
      <c r="F39" s="18"/>
      <c r="G39" s="18"/>
    </row>
    <row r="40" spans="1:8" ht="16.5" thickBot="1" x14ac:dyDescent="0.3">
      <c r="A40" s="173"/>
      <c r="B40" s="174"/>
      <c r="C40" s="174"/>
      <c r="D40" s="174"/>
      <c r="E40" s="175"/>
      <c r="F40" s="18"/>
      <c r="G40" s="18"/>
    </row>
    <row r="41" spans="1:8" ht="15.75" thickBot="1" x14ac:dyDescent="0.3">
      <c r="A41" s="2" t="s">
        <v>178</v>
      </c>
    </row>
    <row r="42" spans="1:8" ht="15.75" thickBot="1" x14ac:dyDescent="0.3">
      <c r="A42" s="176"/>
      <c r="B42" s="177"/>
      <c r="C42" s="177"/>
      <c r="D42" s="177"/>
      <c r="E42" s="178"/>
    </row>
    <row r="45" spans="1:8" s="18" customFormat="1" x14ac:dyDescent="0.25">
      <c r="A45" s="66" t="s">
        <v>76</v>
      </c>
    </row>
    <row r="46" spans="1:8" s="18" customFormat="1" x14ac:dyDescent="0.25">
      <c r="A46" s="51" t="s">
        <v>155</v>
      </c>
    </row>
    <row r="47" spans="1:8" s="18" customFormat="1" x14ac:dyDescent="0.25">
      <c r="A47" s="90" t="s">
        <v>47</v>
      </c>
    </row>
    <row r="48" spans="1:8" s="18" customFormat="1" x14ac:dyDescent="0.25">
      <c r="A48" s="65" t="s">
        <v>85</v>
      </c>
      <c r="B48" s="93"/>
    </row>
    <row r="49" spans="1:11" s="18" customFormat="1" x14ac:dyDescent="0.25"/>
    <row r="50" spans="1:11" s="18" customFormat="1" x14ac:dyDescent="0.25">
      <c r="A50" s="97" t="s">
        <v>86</v>
      </c>
      <c r="C50" s="20"/>
      <c r="I50" s="20"/>
      <c r="J50" s="20"/>
      <c r="K50" s="20"/>
    </row>
    <row r="51" spans="1:11" s="18" customFormat="1" ht="30" x14ac:dyDescent="0.25">
      <c r="A51" s="43" t="s">
        <v>77</v>
      </c>
      <c r="B51" s="98" t="s">
        <v>14</v>
      </c>
      <c r="C51" s="98" t="s">
        <v>16</v>
      </c>
      <c r="D51" s="98" t="s">
        <v>18</v>
      </c>
      <c r="E51" s="98" t="s">
        <v>20</v>
      </c>
      <c r="F51" s="98" t="s">
        <v>22</v>
      </c>
      <c r="H51" s="99"/>
      <c r="I51" s="99"/>
      <c r="J51" s="99"/>
      <c r="K51" s="99"/>
    </row>
    <row r="52" spans="1:11" s="18" customFormat="1" ht="30" x14ac:dyDescent="0.25">
      <c r="A52" s="65" t="s">
        <v>13</v>
      </c>
      <c r="B52" s="73" t="s">
        <v>15</v>
      </c>
      <c r="C52" s="73" t="s">
        <v>17</v>
      </c>
      <c r="D52" s="73" t="s">
        <v>19</v>
      </c>
      <c r="E52" s="73" t="s">
        <v>21</v>
      </c>
      <c r="F52" s="73" t="s">
        <v>23</v>
      </c>
      <c r="G52" s="170" t="s">
        <v>166</v>
      </c>
      <c r="H52" s="100"/>
    </row>
    <row r="53" spans="1:11" s="18" customFormat="1" x14ac:dyDescent="0.25">
      <c r="A53" s="89" t="s">
        <v>5</v>
      </c>
      <c r="B53" s="25"/>
      <c r="C53" s="26"/>
      <c r="D53" s="59">
        <f>B53+C53</f>
        <v>0</v>
      </c>
      <c r="E53" s="94"/>
      <c r="F53" s="94"/>
      <c r="G53" s="7" t="str">
        <f t="shared" ref="G53:G60" si="0">TRIM(IF(B53&gt;0,IF(AND(E53=0,F53=0),"Error:  # employees and # FTEs are required fields.",""),"")&amp;"  "&amp;IF(F53&gt;0,IF(E53&gt;0,IF(F53/E53&lt;0.5,"Prompt: Based on # FTEs/#employees, these employees worked less than 20 hours a week; please check that values are correct.",""),""),"")&amp;"  "&amp;IF(B30="x",IF(B53=0,"Error:  Bonus information is required for all employee types marked in A.3 as receiving bonuses.",""),""))</f>
        <v/>
      </c>
      <c r="H53" s="95"/>
      <c r="I53" s="95"/>
      <c r="J53" s="95"/>
      <c r="K53" s="95"/>
    </row>
    <row r="54" spans="1:11" s="18" customFormat="1" x14ac:dyDescent="0.25">
      <c r="A54" s="89" t="s">
        <v>6</v>
      </c>
      <c r="B54" s="25"/>
      <c r="C54" s="26"/>
      <c r="D54" s="60">
        <f t="shared" ref="D54:D60" si="1">B54+C54</f>
        <v>0</v>
      </c>
      <c r="E54" s="94"/>
      <c r="F54" s="94"/>
      <c r="G54" s="7" t="str">
        <f t="shared" si="0"/>
        <v/>
      </c>
      <c r="H54" s="20"/>
      <c r="I54" s="20"/>
      <c r="J54" s="20"/>
      <c r="K54" s="20"/>
    </row>
    <row r="55" spans="1:11" s="18" customFormat="1" x14ac:dyDescent="0.25">
      <c r="A55" s="89" t="s">
        <v>7</v>
      </c>
      <c r="B55" s="25"/>
      <c r="C55" s="26"/>
      <c r="D55" s="60">
        <f>B55+C55</f>
        <v>0</v>
      </c>
      <c r="E55" s="94"/>
      <c r="F55" s="94"/>
      <c r="G55" s="7" t="str">
        <f t="shared" si="0"/>
        <v/>
      </c>
      <c r="H55" s="20"/>
      <c r="I55" s="20"/>
      <c r="J55" s="20"/>
      <c r="K55" s="20"/>
    </row>
    <row r="56" spans="1:11" s="18" customFormat="1" x14ac:dyDescent="0.25">
      <c r="A56" s="89" t="s">
        <v>8</v>
      </c>
      <c r="B56" s="25"/>
      <c r="C56" s="26"/>
      <c r="D56" s="60">
        <f t="shared" si="1"/>
        <v>0</v>
      </c>
      <c r="E56" s="96"/>
      <c r="F56" s="96"/>
      <c r="G56" s="7" t="str">
        <f t="shared" si="0"/>
        <v/>
      </c>
      <c r="H56" s="20"/>
      <c r="I56" s="20"/>
      <c r="J56" s="20"/>
      <c r="K56" s="20"/>
    </row>
    <row r="57" spans="1:11" s="18" customFormat="1" x14ac:dyDescent="0.25">
      <c r="A57" s="89" t="s">
        <v>9</v>
      </c>
      <c r="B57" s="25"/>
      <c r="C57" s="25"/>
      <c r="D57" s="60">
        <f t="shared" si="1"/>
        <v>0</v>
      </c>
      <c r="E57" s="96"/>
      <c r="F57" s="96"/>
      <c r="G57" s="7" t="str">
        <f t="shared" si="0"/>
        <v/>
      </c>
      <c r="H57" s="20"/>
      <c r="I57" s="20"/>
      <c r="J57" s="20"/>
      <c r="K57" s="20"/>
    </row>
    <row r="58" spans="1:11" s="18" customFormat="1" x14ac:dyDescent="0.25">
      <c r="A58" s="89" t="s">
        <v>10</v>
      </c>
      <c r="B58" s="25"/>
      <c r="C58" s="25"/>
      <c r="D58" s="60">
        <f t="shared" si="1"/>
        <v>0</v>
      </c>
      <c r="E58" s="96"/>
      <c r="F58" s="96"/>
      <c r="G58" s="7" t="str">
        <f t="shared" si="0"/>
        <v/>
      </c>
      <c r="H58" s="20"/>
      <c r="I58" s="20"/>
      <c r="J58" s="20"/>
      <c r="K58" s="20"/>
    </row>
    <row r="59" spans="1:11" s="18" customFormat="1" x14ac:dyDescent="0.25">
      <c r="A59" s="89" t="s">
        <v>11</v>
      </c>
      <c r="B59" s="25"/>
      <c r="C59" s="25"/>
      <c r="D59" s="60">
        <f t="shared" si="1"/>
        <v>0</v>
      </c>
      <c r="E59" s="96"/>
      <c r="F59" s="96"/>
      <c r="G59" s="7" t="str">
        <f t="shared" si="0"/>
        <v/>
      </c>
      <c r="H59" s="20"/>
      <c r="I59" s="20"/>
      <c r="J59" s="20"/>
      <c r="K59" s="20"/>
    </row>
    <row r="60" spans="1:11" s="18" customFormat="1" x14ac:dyDescent="0.25">
      <c r="A60" s="89" t="s">
        <v>12</v>
      </c>
      <c r="B60" s="94"/>
      <c r="C60" s="96"/>
      <c r="D60" s="60">
        <f t="shared" si="1"/>
        <v>0</v>
      </c>
      <c r="E60" s="96"/>
      <c r="F60" s="96"/>
      <c r="G60" s="7" t="str">
        <f t="shared" si="0"/>
        <v/>
      </c>
      <c r="H60" s="20"/>
      <c r="I60" s="20"/>
      <c r="J60" s="20"/>
      <c r="K60" s="20"/>
    </row>
    <row r="61" spans="1:11" s="18" customFormat="1" x14ac:dyDescent="0.25">
      <c r="A61" s="81" t="s">
        <v>24</v>
      </c>
      <c r="B61" s="57">
        <f>SUM(B53:B60)</f>
        <v>0</v>
      </c>
      <c r="C61" s="57">
        <f>SUM(C53:C60)</f>
        <v>0</v>
      </c>
      <c r="D61" s="57">
        <f>SUM(D53:D60)</f>
        <v>0</v>
      </c>
      <c r="E61" s="58">
        <f>SUM(E53:E60)</f>
        <v>0</v>
      </c>
      <c r="F61" s="58">
        <f>SUM(F53:F60)</f>
        <v>0</v>
      </c>
    </row>
    <row r="62" spans="1:11" s="18" customFormat="1" x14ac:dyDescent="0.25">
      <c r="A62" s="81"/>
      <c r="B62" s="27"/>
      <c r="C62" s="27"/>
      <c r="D62" s="27"/>
      <c r="E62" s="28"/>
      <c r="F62" s="28"/>
    </row>
    <row r="63" spans="1:11" s="18" customFormat="1" x14ac:dyDescent="0.25">
      <c r="A63" s="81"/>
      <c r="B63" s="27"/>
      <c r="C63" s="27"/>
      <c r="D63" s="27"/>
      <c r="E63" s="28"/>
      <c r="F63" s="28"/>
    </row>
    <row r="64" spans="1:11" s="18" customFormat="1" x14ac:dyDescent="0.25">
      <c r="A64" s="77" t="s">
        <v>79</v>
      </c>
      <c r="C64" s="27"/>
      <c r="D64" s="27"/>
      <c r="E64" s="28"/>
      <c r="F64" s="28"/>
    </row>
    <row r="65" spans="1:6" s="18" customFormat="1" x14ac:dyDescent="0.25">
      <c r="A65" s="101"/>
      <c r="B65" s="29"/>
      <c r="C65" s="27"/>
      <c r="D65" s="27"/>
      <c r="E65" s="28"/>
      <c r="F65" s="28"/>
    </row>
    <row r="66" spans="1:6" s="18" customFormat="1" ht="30" x14ac:dyDescent="0.25">
      <c r="A66" s="43" t="s">
        <v>106</v>
      </c>
      <c r="B66" s="27"/>
      <c r="C66" s="27"/>
      <c r="D66" s="27"/>
      <c r="E66" s="28"/>
      <c r="F66" s="28"/>
    </row>
    <row r="67" spans="1:6" s="18" customFormat="1" x14ac:dyDescent="0.25">
      <c r="A67" s="89"/>
      <c r="B67" s="89"/>
    </row>
    <row r="68" spans="1:6" s="18" customFormat="1" x14ac:dyDescent="0.25">
      <c r="A68" s="89"/>
      <c r="B68" s="89"/>
    </row>
    <row r="69" spans="1:6" s="18" customFormat="1" x14ac:dyDescent="0.25">
      <c r="A69" s="65" t="s">
        <v>80</v>
      </c>
      <c r="B69" s="89"/>
    </row>
    <row r="70" spans="1:6" s="18" customFormat="1" x14ac:dyDescent="0.25">
      <c r="A70" s="51" t="s">
        <v>48</v>
      </c>
      <c r="B70" s="89"/>
    </row>
    <row r="71" spans="1:6" s="18" customFormat="1" x14ac:dyDescent="0.25">
      <c r="A71" s="89" t="s">
        <v>25</v>
      </c>
      <c r="B71" s="102"/>
    </row>
    <row r="72" spans="1:6" s="18" customFormat="1" x14ac:dyDescent="0.25">
      <c r="A72" s="89" t="s">
        <v>26</v>
      </c>
      <c r="B72" s="102"/>
    </row>
    <row r="73" spans="1:6" s="18" customFormat="1" x14ac:dyDescent="0.25">
      <c r="A73" s="89" t="s">
        <v>27</v>
      </c>
      <c r="B73" s="102"/>
    </row>
    <row r="74" spans="1:6" s="18" customFormat="1" x14ac:dyDescent="0.25">
      <c r="A74" s="89" t="s">
        <v>28</v>
      </c>
      <c r="B74" s="102"/>
    </row>
    <row r="75" spans="1:6" s="18" customFormat="1" x14ac:dyDescent="0.25">
      <c r="A75" s="89" t="s">
        <v>29</v>
      </c>
      <c r="B75" s="103"/>
      <c r="C75" s="87"/>
      <c r="D75" s="87"/>
      <c r="E75" s="87"/>
      <c r="F75" s="88"/>
    </row>
    <row r="76" spans="1:6" s="18" customFormat="1" x14ac:dyDescent="0.25">
      <c r="A76" s="89"/>
      <c r="B76" s="89"/>
    </row>
    <row r="77" spans="1:6" s="18" customFormat="1" ht="15.75" x14ac:dyDescent="0.25">
      <c r="A77" s="10" t="s">
        <v>202</v>
      </c>
      <c r="C77" s="184" t="s">
        <v>205</v>
      </c>
    </row>
    <row r="78" spans="1:6" s="18" customFormat="1" ht="15.75" thickBot="1" x14ac:dyDescent="0.3">
      <c r="A78" s="89" t="s">
        <v>203</v>
      </c>
      <c r="B78" s="183" t="s">
        <v>204</v>
      </c>
      <c r="C78" s="188" t="s">
        <v>210</v>
      </c>
    </row>
    <row r="79" spans="1:6" s="18" customFormat="1" ht="15.75" thickBot="1" x14ac:dyDescent="0.3">
      <c r="A79" t="s">
        <v>201</v>
      </c>
      <c r="B79" s="182"/>
      <c r="C79" s="174"/>
      <c r="D79" s="174"/>
      <c r="E79" s="174"/>
      <c r="F79" s="175"/>
    </row>
    <row r="80" spans="1:6" x14ac:dyDescent="0.25">
      <c r="A80" s="23"/>
      <c r="B80" s="31"/>
      <c r="C80" s="4"/>
    </row>
    <row r="81" spans="1:12" ht="15.75" x14ac:dyDescent="0.25">
      <c r="A81" s="10" t="s">
        <v>30</v>
      </c>
      <c r="B81" s="32"/>
      <c r="C81" s="4"/>
      <c r="D81" s="5"/>
      <c r="E81" s="5"/>
    </row>
    <row r="82" spans="1:12" ht="15.75" x14ac:dyDescent="0.25">
      <c r="A82" s="10"/>
      <c r="B82" s="32" t="s">
        <v>206</v>
      </c>
      <c r="C82" s="4"/>
      <c r="D82" s="5"/>
      <c r="E82" s="5"/>
    </row>
    <row r="83" spans="1:12" x14ac:dyDescent="0.25">
      <c r="B83" s="33" t="s">
        <v>14</v>
      </c>
      <c r="C83" s="33" t="s">
        <v>16</v>
      </c>
      <c r="D83" s="33" t="s">
        <v>18</v>
      </c>
      <c r="E83" s="104"/>
      <c r="F83" s="5"/>
      <c r="G83" s="5"/>
    </row>
    <row r="84" spans="1:12" ht="30" x14ac:dyDescent="0.25">
      <c r="A84" s="34"/>
      <c r="B84" s="35" t="s">
        <v>31</v>
      </c>
      <c r="C84" s="35" t="s">
        <v>52</v>
      </c>
      <c r="D84" s="35" t="s">
        <v>51</v>
      </c>
      <c r="E84" s="16"/>
      <c r="G84" s="5"/>
    </row>
    <row r="85" spans="1:12" ht="60" x14ac:dyDescent="0.25">
      <c r="A85" s="21"/>
      <c r="B85" s="35" t="s">
        <v>32</v>
      </c>
      <c r="C85" s="35" t="s">
        <v>53</v>
      </c>
      <c r="D85" s="16" t="s">
        <v>49</v>
      </c>
      <c r="E85" s="43" t="s">
        <v>108</v>
      </c>
      <c r="F85" s="53"/>
      <c r="G85" s="4"/>
    </row>
    <row r="86" spans="1:12" ht="30" x14ac:dyDescent="0.25">
      <c r="A86" s="11" t="s">
        <v>213</v>
      </c>
      <c r="B86" s="36" t="s">
        <v>90</v>
      </c>
      <c r="C86" s="36" t="s">
        <v>90</v>
      </c>
      <c r="D86" s="30"/>
      <c r="E86" s="195"/>
      <c r="G86" s="5"/>
      <c r="L86" s="3"/>
    </row>
    <row r="87" spans="1:12" x14ac:dyDescent="0.25">
      <c r="A87" s="11" t="s">
        <v>214</v>
      </c>
      <c r="B87" s="36" t="s">
        <v>90</v>
      </c>
      <c r="C87" s="36" t="s">
        <v>90</v>
      </c>
      <c r="D87" s="30"/>
    </row>
    <row r="88" spans="1:12" x14ac:dyDescent="0.25">
      <c r="A88" s="11" t="s">
        <v>215</v>
      </c>
      <c r="B88" s="36" t="s">
        <v>90</v>
      </c>
      <c r="C88" s="36" t="s">
        <v>90</v>
      </c>
      <c r="D88" s="30"/>
      <c r="E88" s="196"/>
      <c r="G88" s="54" t="s">
        <v>166</v>
      </c>
    </row>
    <row r="89" spans="1:12" ht="43.5" x14ac:dyDescent="0.25">
      <c r="A89" s="13" t="s">
        <v>216</v>
      </c>
      <c r="B89" s="36" t="s">
        <v>90</v>
      </c>
      <c r="C89" s="36" t="s">
        <v>90</v>
      </c>
      <c r="D89" s="38"/>
      <c r="G89" s="8" t="str">
        <f>(TRIM(IF(D89&gt;0,IF(D120&lt;=0,"Error:  Salaries are required for this employee type in Part D because there are hours for the employee type in Part C.",""),"")&amp;"  "&amp;IF(AND(D89&gt;0,D120&gt;0),IF(D120/D89&gt;100,"Error: The hourly wage, based on total benefits in Part D divided by hours in Part C, is more than $100/hr.  Please re-enter either the hours or the benefits.",""),"")&amp;"  "&amp;IF(AND(D89&gt;0,D120&gt;0),IF(D120/D89&lt;11,"Error: The hourly wage, based on total benefits in Part D divided by hours in Part C, is less than the minimum wage of $11/hr.  Please re-enter either the hours or the benefits.",""),"")))</f>
        <v/>
      </c>
      <c r="H89" s="5"/>
      <c r="I89" s="5"/>
    </row>
    <row r="90" spans="1:12" x14ac:dyDescent="0.25">
      <c r="A90" s="13" t="s">
        <v>54</v>
      </c>
      <c r="B90" s="36">
        <v>0</v>
      </c>
      <c r="C90" s="36">
        <v>0</v>
      </c>
      <c r="D90" s="38"/>
      <c r="E90" s="4" t="s">
        <v>151</v>
      </c>
    </row>
    <row r="91" spans="1:12" ht="43.5" x14ac:dyDescent="0.25">
      <c r="A91" s="11" t="s">
        <v>217</v>
      </c>
      <c r="B91" s="36" t="s">
        <v>90</v>
      </c>
      <c r="C91" s="36" t="s">
        <v>90</v>
      </c>
      <c r="D91" s="30"/>
      <c r="E91" s="196"/>
      <c r="G91" s="8" t="str">
        <f>TRIM(IF(D91&gt;0,IF(D127&lt;=0,"Error:  Salaries are required for this employee type in Part D because there are hours for the employee type in Part C.",""),"") &amp;"  "&amp;IF(AND(D91&gt;0, D127&gt;0),IF(D127/D91&gt;100,"Error: The hourly wage, based on total benefits in Part D divided by hours in Part C, is more than $100/hr.  Please re-enter either the hours or the benefits.",""),"")&amp;"  "&amp;IF(AND(D91&gt;0,D127&gt;0),IF(D127/D91&lt;11,"Error: The hourly wage, based on total benefits in Part D divided by hours in Part C, is less than the minimum wage of $11/hr.  Please re-enter either the hours or the benefits.",""),""))</f>
        <v/>
      </c>
      <c r="H91" s="5"/>
      <c r="I91" s="5"/>
    </row>
    <row r="92" spans="1:12" x14ac:dyDescent="0.25">
      <c r="A92" s="11" t="s">
        <v>55</v>
      </c>
      <c r="B92" s="36">
        <v>0</v>
      </c>
      <c r="C92" s="36">
        <v>0</v>
      </c>
      <c r="D92" s="38"/>
      <c r="E92" s="197"/>
      <c r="G92" s="6"/>
      <c r="H92" s="5"/>
      <c r="I92" s="5"/>
    </row>
    <row r="93" spans="1:12" ht="43.5" x14ac:dyDescent="0.25">
      <c r="A93" s="11" t="s">
        <v>218</v>
      </c>
      <c r="B93" s="36" t="s">
        <v>90</v>
      </c>
      <c r="C93" s="36" t="s">
        <v>90</v>
      </c>
      <c r="D93" s="30"/>
      <c r="E93" s="196"/>
      <c r="G93" s="8" t="str">
        <f>TRIM(IF(D93&gt;0,IF(D134&lt;=0,"Error:  Salaries are required for this employee type in Part D because there are hours for the employee type in Part C.",""),"") &amp;"  "&amp;IF(AND(D93&gt;0, D134&gt;0),IF(D186/D93&gt;100,"Error: The hourly wage, based on total benefits in Part D divided by hours in Part C, is more than $100/hr.  Please re-enter either the hours or the benefits.",""),"")&amp;"  "&amp;IF(AND(D93&gt;0,D134&gt;0),IF(D134/D93&lt;11,"Error: The hourly wage, based on total benefits in Part D divided by hours in Part C, is less than the minimum wage of $11/hr.  Please re-enter either the hours or the benefits.",""),""))</f>
        <v/>
      </c>
      <c r="H93" s="5"/>
      <c r="I93" s="5"/>
    </row>
    <row r="94" spans="1:12" x14ac:dyDescent="0.25">
      <c r="A94" s="11" t="s">
        <v>56</v>
      </c>
      <c r="B94" s="36">
        <v>0</v>
      </c>
      <c r="C94" s="36">
        <v>0</v>
      </c>
      <c r="D94" s="30"/>
      <c r="E94" s="197"/>
      <c r="G94" s="6"/>
      <c r="H94" s="5"/>
      <c r="I94" s="5"/>
    </row>
    <row r="95" spans="1:12" ht="43.5" x14ac:dyDescent="0.25">
      <c r="A95" s="11" t="s">
        <v>219</v>
      </c>
      <c r="B95" s="36" t="s">
        <v>90</v>
      </c>
      <c r="C95" s="36" t="s">
        <v>90</v>
      </c>
      <c r="D95" s="30"/>
      <c r="E95" s="196"/>
      <c r="G95" s="8" t="str">
        <f>TRIM(IF(D95&gt;0,IF(D141&lt;=0,"Error:  Salaries are required for this employee type in Part D because there are hours for the employee type in Part C.",""),"") &amp;"  "&amp;IF(AND(D95&gt;0, D141&gt;0),IF(D141/D95&gt;100,"Error: The hourly wage, based on total benefits in Part D divided by hours in Part C, is more than $100/hr.  Please re-enter either the hours or the benefits.",""),"")&amp;"  "&amp;IF(AND(D95&gt;0,D141&gt;0),IF(D141/D95&lt;11,"Error: The hourly wage, based on total benefits in Part D divided by hours in Part C, is less than the minimum wage of $11/hr.  Please re-enter either the hours or the benefits.",""),""))</f>
        <v/>
      </c>
      <c r="H95" s="5"/>
      <c r="I95" s="5"/>
    </row>
    <row r="96" spans="1:12" x14ac:dyDescent="0.25">
      <c r="A96" s="11" t="s">
        <v>57</v>
      </c>
      <c r="B96" s="36">
        <v>0</v>
      </c>
      <c r="C96" s="36">
        <v>0</v>
      </c>
      <c r="D96" s="30"/>
      <c r="E96" s="197"/>
      <c r="G96" s="6"/>
      <c r="H96" s="5"/>
      <c r="I96" s="5"/>
    </row>
    <row r="97" spans="1:9" ht="43.5" x14ac:dyDescent="0.25">
      <c r="A97" s="11" t="s">
        <v>220</v>
      </c>
      <c r="B97" s="36" t="s">
        <v>90</v>
      </c>
      <c r="C97" s="36" t="s">
        <v>90</v>
      </c>
      <c r="D97" s="30"/>
      <c r="E97" s="196"/>
      <c r="G97" s="8" t="str">
        <f>TRIM(IF(D97&gt;0,IF(D148&lt;=0,"Error:  Salaries are required for this employee type in Part D because there are hours for the employee type in Part C.",""),"") &amp;"  "&amp;IF(AND(D97&gt;0, D148&gt;0),IF(D148/D97&gt;100,"Error: The hourly wage, based on total benefits in Part D divided by hours in Part C, is more than $100/hr.  Please re-enter either the hours or the benefits.",""),"")&amp;"  "&amp;IF(AND(D97&gt;0,D148&gt;0),IF(D148/D97&lt;11,"Error: The hourly wage, based on total benefits in Part D divided by hours in Part C, is less than the minimum wage of $11/hr.  Please re-enter either the hours or the benefits.",""),""))</f>
        <v/>
      </c>
      <c r="H97" s="5"/>
      <c r="I97" s="5"/>
    </row>
    <row r="98" spans="1:9" ht="30" x14ac:dyDescent="0.25">
      <c r="A98" s="11" t="s">
        <v>58</v>
      </c>
      <c r="B98" s="36">
        <v>0</v>
      </c>
      <c r="C98" s="36">
        <v>0</v>
      </c>
      <c r="D98" s="30"/>
      <c r="E98" s="197"/>
      <c r="G98" s="6"/>
      <c r="H98" s="5"/>
      <c r="I98" s="5"/>
    </row>
    <row r="99" spans="1:9" ht="43.5" x14ac:dyDescent="0.25">
      <c r="A99" s="11" t="s">
        <v>221</v>
      </c>
      <c r="B99" s="36" t="s">
        <v>90</v>
      </c>
      <c r="C99" s="36" t="s">
        <v>90</v>
      </c>
      <c r="D99" s="30"/>
      <c r="E99" s="196"/>
      <c r="G99" s="8" t="str">
        <f>TRIM(IF(D99&gt;0,IF(D155&lt;=0,"Error:  Salaries are required for this employee type in Part D because there are hours for the employee type in Part C.",""),"") &amp;"  "&amp;IF(AND(D99&gt;0, D155&gt;0),IF(D155/D99&gt;100,"Error: The hourly wage, based on total benefits in Part D divided by hours in Part C, is more than $100/hr.  Please re-enter either the hours or the benefits.",""),"")&amp;"  "&amp;IF(AND(D99&gt;0,D155&gt;0),IF(D155/D99&lt;11,"Error: The hourly wage, based on total benefits in Part D divided by hours in Part C, is less than the minimum wage of $11/hr.  Please re-enter either the hours or the benefits.",""),""))</f>
        <v/>
      </c>
      <c r="H99" s="5"/>
      <c r="I99" s="5"/>
    </row>
    <row r="100" spans="1:9" x14ac:dyDescent="0.25">
      <c r="A100" s="11" t="s">
        <v>59</v>
      </c>
      <c r="B100" s="36">
        <v>0</v>
      </c>
      <c r="C100" s="36">
        <v>0</v>
      </c>
      <c r="D100" s="30"/>
      <c r="E100" s="197"/>
      <c r="G100" s="6"/>
      <c r="H100" s="5"/>
      <c r="I100" s="5"/>
    </row>
    <row r="101" spans="1:9" ht="43.5" x14ac:dyDescent="0.25">
      <c r="A101" s="11" t="s">
        <v>222</v>
      </c>
      <c r="B101" s="36" t="s">
        <v>90</v>
      </c>
      <c r="C101" s="36" t="s">
        <v>90</v>
      </c>
      <c r="D101" s="30"/>
      <c r="E101" s="196"/>
      <c r="G101" s="8" t="str">
        <f>TRIM(IF(D101&gt;0,IF(D162&lt;=0,"Error:  Salaries are required for this employee type in Part D because there are hours for the employee type in Part C.",""),"") &amp;"  "&amp;IF(AND(D101&gt;0, D162&gt;0),IF(D162/D101&gt;100,"Error: The hourly wage, based on total benefits in Part D divided by hours in Part C, is more than $100/hr.  Please re-enter either the hours or the benefits.",""),"")&amp;"  "&amp;IF(AND(D101&gt;0,D162&gt;0),IF(D162/D101&lt;11,"Error: The hourly wage, based on total benefits in Part D divided by hours in Part C, is less than the minimum wage of $11/hr.  Please re-enter either the hours or the benefits.",""),""))</f>
        <v/>
      </c>
      <c r="H101" s="5"/>
      <c r="I101" s="5"/>
    </row>
    <row r="102" spans="1:9" x14ac:dyDescent="0.25">
      <c r="A102" s="11" t="s">
        <v>60</v>
      </c>
      <c r="B102" s="36">
        <v>0</v>
      </c>
      <c r="C102" s="36">
        <v>0</v>
      </c>
      <c r="D102" s="30"/>
      <c r="E102" s="197"/>
      <c r="G102" s="6"/>
      <c r="H102" s="5"/>
      <c r="I102" s="5"/>
    </row>
    <row r="103" spans="1:9" ht="43.5" x14ac:dyDescent="0.25">
      <c r="A103" s="11" t="s">
        <v>223</v>
      </c>
      <c r="B103" s="36" t="s">
        <v>90</v>
      </c>
      <c r="C103" s="36" t="s">
        <v>90</v>
      </c>
      <c r="D103" s="39"/>
      <c r="E103" s="197"/>
      <c r="G103" s="8" t="str">
        <f>TRIM(IF(D103&gt;0,IF(D169&lt;=0,"Error:  Salaries are required for this employee type in Part D because there are hours for the employee type in Part C.",""),"") &amp;"  "&amp;IF(AND(D103&gt;0, D169&gt;0),IF(D169/D103&gt;100,"Error: The hourly wage, based on total benefits in Part D divided by hours in Part C, is more than $100/hr.  Please re-enter either the hours or the benefits.",""),"")&amp;"  "&amp;IF(AND(D103&gt;0,D169&gt;0),IF(D169/D103&lt;11,"Error: The hourly wage, based on total benefits in Part D divided by hours in Part C, is less than the minimum wage of $11/hr.  Please re-enter either the hours or the benefits.",""),""))</f>
        <v/>
      </c>
      <c r="H103" s="5"/>
      <c r="I103" s="5"/>
    </row>
    <row r="104" spans="1:9" ht="15.75" thickBot="1" x14ac:dyDescent="0.3">
      <c r="A104" s="147" t="s">
        <v>61</v>
      </c>
      <c r="B104" s="148">
        <v>0</v>
      </c>
      <c r="C104" s="148">
        <v>0</v>
      </c>
      <c r="D104" s="149"/>
      <c r="E104" s="197"/>
      <c r="G104" s="6"/>
      <c r="H104" s="5"/>
      <c r="I104" s="5"/>
    </row>
    <row r="105" spans="1:9" ht="15.75" thickTop="1" x14ac:dyDescent="0.25">
      <c r="A105" s="151" t="s">
        <v>62</v>
      </c>
      <c r="B105" s="152" t="s">
        <v>179</v>
      </c>
      <c r="C105" s="152" t="s">
        <v>90</v>
      </c>
      <c r="D105" s="153">
        <f>D89+D91+D93+D95+D97+D99+D101+D103</f>
        <v>0</v>
      </c>
      <c r="E105" s="158" t="s">
        <v>147</v>
      </c>
      <c r="H105" s="5"/>
      <c r="I105" s="5"/>
    </row>
    <row r="106" spans="1:9" x14ac:dyDescent="0.25">
      <c r="A106" s="154" t="s">
        <v>63</v>
      </c>
      <c r="B106" s="36">
        <v>0</v>
      </c>
      <c r="C106" s="36" t="s">
        <v>90</v>
      </c>
      <c r="D106" s="40">
        <f>D90+D92+D94+D96+D98+D100+D102+D104</f>
        <v>0</v>
      </c>
      <c r="E106" s="158" t="s">
        <v>147</v>
      </c>
    </row>
    <row r="107" spans="1:9" ht="15.75" thickBot="1" x14ac:dyDescent="0.3">
      <c r="A107" s="155" t="s">
        <v>81</v>
      </c>
      <c r="B107" s="156" t="s">
        <v>179</v>
      </c>
      <c r="C107" s="156" t="s">
        <v>90</v>
      </c>
      <c r="D107" s="157">
        <f>D106+D105</f>
        <v>0</v>
      </c>
      <c r="E107" s="158" t="s">
        <v>147</v>
      </c>
    </row>
    <row r="108" spans="1:9" ht="72" customHeight="1" thickTop="1" x14ac:dyDescent="0.25">
      <c r="A108" s="13" t="s">
        <v>156</v>
      </c>
      <c r="B108" s="150" t="s">
        <v>179</v>
      </c>
      <c r="C108" s="150" t="s">
        <v>90</v>
      </c>
      <c r="D108" s="150"/>
      <c r="E108" s="1" t="s">
        <v>224</v>
      </c>
      <c r="F108" s="41"/>
    </row>
    <row r="109" spans="1:9" ht="72.599999999999994" customHeight="1" x14ac:dyDescent="0.25">
      <c r="A109" s="42" t="s">
        <v>157</v>
      </c>
      <c r="B109" s="36" t="s">
        <v>179</v>
      </c>
      <c r="C109" s="36" t="s">
        <v>90</v>
      </c>
      <c r="D109" s="36"/>
      <c r="E109" s="1" t="s">
        <v>224</v>
      </c>
      <c r="F109" s="43"/>
    </row>
    <row r="110" spans="1:9" ht="75" x14ac:dyDescent="0.25">
      <c r="A110" s="13" t="s">
        <v>158</v>
      </c>
      <c r="B110" s="179"/>
      <c r="C110" s="36" t="s">
        <v>90</v>
      </c>
      <c r="D110" s="61"/>
      <c r="E110" s="185" t="s">
        <v>209</v>
      </c>
      <c r="F110" s="76"/>
      <c r="G110" s="1"/>
    </row>
    <row r="111" spans="1:9" ht="15.75" thickBot="1" x14ac:dyDescent="0.3">
      <c r="A111" s="44"/>
      <c r="B111" s="37"/>
      <c r="C111" s="37"/>
      <c r="D111" s="37"/>
    </row>
    <row r="112" spans="1:9" ht="73.150000000000006" customHeight="1" thickBot="1" x14ac:dyDescent="0.3">
      <c r="A112" s="9" t="s">
        <v>92</v>
      </c>
      <c r="B112" s="45"/>
      <c r="C112" s="46"/>
      <c r="E112" s="2" t="s">
        <v>47</v>
      </c>
    </row>
    <row r="113" spans="1:8" x14ac:dyDescent="0.25">
      <c r="A113" s="44"/>
      <c r="B113" s="47"/>
      <c r="C113" s="47"/>
    </row>
    <row r="114" spans="1:8" x14ac:dyDescent="0.25">
      <c r="A114" s="44"/>
    </row>
    <row r="115" spans="1:8" ht="15.75" x14ac:dyDescent="0.25">
      <c r="A115" s="128" t="s">
        <v>33</v>
      </c>
      <c r="B115" s="129"/>
      <c r="C115" s="4"/>
      <c r="D115" s="20"/>
      <c r="E115" s="5"/>
    </row>
    <row r="116" spans="1:8" ht="15.75" x14ac:dyDescent="0.25">
      <c r="A116" s="128"/>
      <c r="B116" s="129" t="s">
        <v>207</v>
      </c>
      <c r="C116" s="4"/>
      <c r="D116" s="20"/>
      <c r="E116" s="5"/>
      <c r="F116" s="5"/>
    </row>
    <row r="117" spans="1:8" x14ac:dyDescent="0.25">
      <c r="A117" s="18"/>
      <c r="B117" s="33" t="s">
        <v>14</v>
      </c>
      <c r="C117" s="33" t="s">
        <v>16</v>
      </c>
      <c r="D117" s="33" t="s">
        <v>18</v>
      </c>
      <c r="E117" s="104"/>
    </row>
    <row r="118" spans="1:8" x14ac:dyDescent="0.25">
      <c r="A118" s="81"/>
      <c r="B118" s="73" t="s">
        <v>31</v>
      </c>
      <c r="C118" s="73" t="s">
        <v>78</v>
      </c>
      <c r="D118" s="73" t="s">
        <v>51</v>
      </c>
      <c r="E118" s="73"/>
      <c r="G118" s="169" t="s">
        <v>166</v>
      </c>
    </row>
    <row r="119" spans="1:8" ht="59.45" customHeight="1" x14ac:dyDescent="0.25">
      <c r="A119" s="130"/>
      <c r="B119" s="109" t="s">
        <v>32</v>
      </c>
      <c r="C119" s="109" t="s">
        <v>75</v>
      </c>
      <c r="D119" s="74" t="s">
        <v>49</v>
      </c>
      <c r="E119" s="43" t="s">
        <v>107</v>
      </c>
    </row>
    <row r="120" spans="1:8" ht="40.15" customHeight="1" x14ac:dyDescent="0.25">
      <c r="A120" s="75" t="s">
        <v>181</v>
      </c>
      <c r="B120" s="131" t="s">
        <v>90</v>
      </c>
      <c r="C120" s="132" t="s">
        <v>90</v>
      </c>
      <c r="D120" s="133"/>
      <c r="E120" s="192"/>
      <c r="G120" s="8" t="str">
        <f>TRIM(IF(D120&gt;0,IF(D89&lt;=0,"Error:  Hours are required for this employee type in Part C because there are salaries entered in Part D.",""),"") &amp;"  "&amp;IF(AND(D89&gt;0, D120&gt;0),IF(D120/D89&gt;100,"Error:  The hourly wage, based on total benefits in Part D divided by hours in Part C, is more than $100/hr.  Please re-enter either the hours or the benefits.",""),"")&amp;"  "&amp;IF(AND(D89&gt;0,D120&gt;0),IF(D120/D89&lt;11,"Error:  The hourly wage, based on total benefits in Part D divided by hours in Part C, is less than the minimum wage of $11/hr.  Please re-enter either the hours or the benefits.",""),"")&amp;"  "&amp; IF(AND(D120&gt;0,SUM(D122:D126)=0), "Error:  One or more benefits must be entered because salaries were entered for this employee type.","")&amp;"  "&amp; IF(AND(D120&lt;=0,SUM(D122:D126)&gt;0), "Error:  Salaries are required for this employee type because benefits were entered for the employee type.",""))</f>
        <v/>
      </c>
      <c r="H120" s="5"/>
    </row>
    <row r="121" spans="1:8" ht="75" x14ac:dyDescent="0.25">
      <c r="A121" s="75" t="s">
        <v>73</v>
      </c>
      <c r="B121" s="131">
        <v>0</v>
      </c>
      <c r="C121" s="132">
        <v>0</v>
      </c>
      <c r="D121" s="133"/>
      <c r="E121" s="171" t="s">
        <v>167</v>
      </c>
      <c r="F121" s="43" t="s">
        <v>212</v>
      </c>
    </row>
    <row r="122" spans="1:8" x14ac:dyDescent="0.25">
      <c r="A122" s="75" t="s">
        <v>182</v>
      </c>
      <c r="B122" s="131" t="s">
        <v>90</v>
      </c>
      <c r="C122" s="132" t="s">
        <v>90</v>
      </c>
      <c r="D122" s="133"/>
      <c r="E122" s="190"/>
      <c r="G122" s="6"/>
    </row>
    <row r="123" spans="1:8" x14ac:dyDescent="0.25">
      <c r="A123" s="75" t="s">
        <v>93</v>
      </c>
      <c r="B123" s="131" t="s">
        <v>90</v>
      </c>
      <c r="C123" s="132" t="s">
        <v>90</v>
      </c>
      <c r="D123" s="133"/>
      <c r="E123" s="190"/>
      <c r="G123" s="6"/>
    </row>
    <row r="124" spans="1:8" x14ac:dyDescent="0.25">
      <c r="A124" s="75" t="s">
        <v>94</v>
      </c>
      <c r="B124" s="131" t="s">
        <v>90</v>
      </c>
      <c r="C124" s="132" t="s">
        <v>90</v>
      </c>
      <c r="D124" s="133"/>
      <c r="E124" s="190"/>
      <c r="G124" s="6"/>
    </row>
    <row r="125" spans="1:8" x14ac:dyDescent="0.25">
      <c r="A125" s="75" t="s">
        <v>109</v>
      </c>
      <c r="B125" s="131" t="s">
        <v>90</v>
      </c>
      <c r="C125" s="132" t="s">
        <v>90</v>
      </c>
      <c r="D125" s="133"/>
      <c r="E125" s="190"/>
      <c r="G125" s="6"/>
    </row>
    <row r="126" spans="1:8" x14ac:dyDescent="0.25">
      <c r="A126" s="75" t="s">
        <v>110</v>
      </c>
      <c r="B126" s="131" t="s">
        <v>90</v>
      </c>
      <c r="C126" s="132" t="s">
        <v>90</v>
      </c>
      <c r="D126" s="133"/>
      <c r="E126" s="190"/>
      <c r="G126" s="6"/>
    </row>
    <row r="127" spans="1:8" ht="94.9" customHeight="1" x14ac:dyDescent="0.25">
      <c r="A127" s="75" t="s">
        <v>180</v>
      </c>
      <c r="B127" s="131" t="s">
        <v>90</v>
      </c>
      <c r="C127" s="132" t="s">
        <v>90</v>
      </c>
      <c r="D127" s="133"/>
      <c r="E127" s="193"/>
      <c r="G127" s="8" t="str">
        <f>TRIM(IF(D127&gt;0,IF(D91&lt;=0,"Error:  Hours are required for this employee type in Part C because there are salaries entered in Part D.",""),"") &amp;"  "&amp;IF(AND(D91&gt;0, D127&gt;0),IF(D127/D91&gt;100,"Error:  The hourly wage, based on total benefits in Part D divided by hours in Part C, is more than $100/hr.  Please re-enter either the hours or the benefits.",""),"")&amp;"  "&amp;IF(AND(D91&gt;0,D127&gt;0),IF(D127/D91&lt;11,"Error:  The hourly wage, based on total benefits in Part D divided by hours in Part C, is less than the minimum wage of $11/hr.  Please re-enter either the hours or the benefits.",""),"")&amp;"  "&amp; IF(AND(D127&gt;0,SUM(D129:D133)=0), "Error:  One or more benefits must be entered because salaries were entered for this employee type.","")&amp;"  "&amp; IF(AND(D127&lt;=0,SUM(D129:D133)&gt;0), "Error:  Salaries are required for this employee type because benefits were entered for the employee type.",""))</f>
        <v/>
      </c>
    </row>
    <row r="128" spans="1:8" ht="58.9" customHeight="1" x14ac:dyDescent="0.25">
      <c r="A128" s="75" t="s">
        <v>64</v>
      </c>
      <c r="B128" s="131">
        <v>0</v>
      </c>
      <c r="C128" s="132">
        <v>0</v>
      </c>
      <c r="D128" s="133"/>
      <c r="E128" s="43" t="s">
        <v>211</v>
      </c>
      <c r="G128" s="6"/>
    </row>
    <row r="129" spans="1:7" x14ac:dyDescent="0.25">
      <c r="A129" s="75" t="s">
        <v>184</v>
      </c>
      <c r="B129" s="131" t="s">
        <v>90</v>
      </c>
      <c r="C129" s="132" t="s">
        <v>90</v>
      </c>
      <c r="D129" s="134"/>
      <c r="G129" s="6"/>
    </row>
    <row r="130" spans="1:7" x14ac:dyDescent="0.25">
      <c r="A130" s="75" t="s">
        <v>111</v>
      </c>
      <c r="B130" s="131" t="s">
        <v>90</v>
      </c>
      <c r="C130" s="132" t="s">
        <v>90</v>
      </c>
      <c r="D130" s="134"/>
      <c r="G130" s="6"/>
    </row>
    <row r="131" spans="1:7" x14ac:dyDescent="0.25">
      <c r="A131" s="75" t="s">
        <v>112</v>
      </c>
      <c r="B131" s="131" t="s">
        <v>90</v>
      </c>
      <c r="C131" s="132" t="s">
        <v>90</v>
      </c>
      <c r="D131" s="133"/>
      <c r="G131" s="6"/>
    </row>
    <row r="132" spans="1:7" x14ac:dyDescent="0.25">
      <c r="A132" s="75" t="s">
        <v>113</v>
      </c>
      <c r="B132" s="131" t="s">
        <v>90</v>
      </c>
      <c r="C132" s="132" t="s">
        <v>90</v>
      </c>
      <c r="D132" s="133"/>
      <c r="G132" s="6"/>
    </row>
    <row r="133" spans="1:7" x14ac:dyDescent="0.25">
      <c r="A133" s="75" t="s">
        <v>114</v>
      </c>
      <c r="B133" s="131" t="s">
        <v>90</v>
      </c>
      <c r="C133" s="132" t="s">
        <v>90</v>
      </c>
      <c r="D133" s="133"/>
      <c r="G133" s="6"/>
    </row>
    <row r="134" spans="1:7" ht="34.9" customHeight="1" x14ac:dyDescent="0.25">
      <c r="A134" s="75" t="s">
        <v>183</v>
      </c>
      <c r="B134" s="131" t="s">
        <v>90</v>
      </c>
      <c r="C134" s="132" t="s">
        <v>90</v>
      </c>
      <c r="D134" s="133"/>
      <c r="G134" s="8" t="str">
        <f>TRIM(IF(D134&gt;0,IF(D93&lt;=0,"Error:  Hours are required for this employee type in Part C because there are salaries entered in Part D.",""),"") &amp;"  "&amp;IF(AND(D93&gt;0, D134&gt;0),IF(D134/D93&gt;100,"Error:  The hourly wage, based on total benefits in Part D divided by hours in Part C, is more than $100/hr.  Please re-enter either the hours or the benefits.",""),"")&amp;"  "&amp;IF(AND(D93&gt;0,D134&gt;0),IF(D134/D93&lt;11,"Error:  The hourly wage, based on total benefits in Part D divided by hours in Part C, is less than the minimum wage of $11/hr.  Please re-enter either the hours or the benefits.",""),"")&amp;"  "&amp; IF(AND(D134&gt;0,SUM(D136:D140)=0), "Error:  One or more benefits must be entered because salaries were entered for this employee type.","")&amp;"  "&amp; IF(AND(D134&lt;=0,SUM(D136:D140)&gt;0), "Error:  Salaries are required for this employee type because benefits were entered for the employee type.",""))</f>
        <v/>
      </c>
    </row>
    <row r="135" spans="1:7" ht="58.9" customHeight="1" x14ac:dyDescent="0.25">
      <c r="A135" s="75" t="s">
        <v>65</v>
      </c>
      <c r="B135" s="131">
        <v>0</v>
      </c>
      <c r="C135" s="132">
        <v>0</v>
      </c>
      <c r="D135" s="133"/>
      <c r="E135" s="43" t="s">
        <v>211</v>
      </c>
      <c r="G135" s="6"/>
    </row>
    <row r="136" spans="1:7" x14ac:dyDescent="0.25">
      <c r="A136" s="75" t="s">
        <v>185</v>
      </c>
      <c r="B136" s="131" t="s">
        <v>90</v>
      </c>
      <c r="C136" s="132" t="s">
        <v>90</v>
      </c>
      <c r="D136" s="133"/>
      <c r="E136" s="190"/>
      <c r="G136" s="6"/>
    </row>
    <row r="137" spans="1:7" x14ac:dyDescent="0.25">
      <c r="A137" s="75" t="s">
        <v>115</v>
      </c>
      <c r="B137" s="131" t="s">
        <v>90</v>
      </c>
      <c r="C137" s="132" t="s">
        <v>90</v>
      </c>
      <c r="D137" s="133"/>
      <c r="E137" s="190"/>
      <c r="G137" s="6"/>
    </row>
    <row r="138" spans="1:7" x14ac:dyDescent="0.25">
      <c r="A138" s="75" t="s">
        <v>116</v>
      </c>
      <c r="B138" s="131" t="s">
        <v>90</v>
      </c>
      <c r="C138" s="132" t="s">
        <v>90</v>
      </c>
      <c r="D138" s="133"/>
      <c r="E138" s="190"/>
      <c r="G138" s="6"/>
    </row>
    <row r="139" spans="1:7" x14ac:dyDescent="0.25">
      <c r="A139" s="75" t="s">
        <v>117</v>
      </c>
      <c r="B139" s="131" t="s">
        <v>90</v>
      </c>
      <c r="C139" s="132" t="s">
        <v>90</v>
      </c>
      <c r="D139" s="133"/>
      <c r="E139" s="190"/>
      <c r="G139" s="6"/>
    </row>
    <row r="140" spans="1:7" x14ac:dyDescent="0.25">
      <c r="A140" s="75" t="s">
        <v>118</v>
      </c>
      <c r="B140" s="131" t="s">
        <v>90</v>
      </c>
      <c r="C140" s="132" t="s">
        <v>90</v>
      </c>
      <c r="D140" s="133"/>
      <c r="E140" s="190"/>
      <c r="G140" s="6"/>
    </row>
    <row r="141" spans="1:7" ht="30" x14ac:dyDescent="0.25">
      <c r="A141" s="75" t="s">
        <v>191</v>
      </c>
      <c r="B141" s="131" t="s">
        <v>90</v>
      </c>
      <c r="C141" s="132" t="s">
        <v>90</v>
      </c>
      <c r="D141" s="133"/>
      <c r="E141" s="193"/>
      <c r="G141" s="8" t="str">
        <f>TRIM(IF(D141&gt;0,IF(D95&lt;=0,"Error:  Hours are required for this employee type in Part C because there are salaries entered in Part D.",""),"") &amp;"  "&amp;IF(AND(D95&gt;0, D141&gt;0),IF(D141/D95&gt;100,"Error:  The hourly wage, based on total benefits in Part D divided by hours in Part C, is more than $100/hr.  Please re-enter either the hours or the benefits.",""),"")&amp;"  "&amp;IF(AND(D95&gt;0,D141&gt;0),IF(D141/D95&lt;11,"Error:  The hourly wage, based on total benefits in Part D divided by hours in Part C, is less than the minimum wage of $11/hr.  Please re-enter either the hours or the benefits.",""),"")&amp;"  "&amp; IF(AND(D141&gt;0,SUM(D143:D147)=0), "Error:  One or more benefits must be entered because salaries were entered for this employee type.","")&amp;"  "&amp; IF(AND(D141&lt;=0,SUM(D143:D147)&gt;0), "Error:  Salaries are required for this employee type because benefits were entered for the employee type.",""))</f>
        <v/>
      </c>
    </row>
    <row r="142" spans="1:7" ht="59.45" customHeight="1" x14ac:dyDescent="0.25">
      <c r="A142" s="75" t="s">
        <v>68</v>
      </c>
      <c r="B142" s="131">
        <v>0</v>
      </c>
      <c r="C142" s="132">
        <v>0</v>
      </c>
      <c r="D142" s="133"/>
      <c r="E142" s="43" t="s">
        <v>211</v>
      </c>
      <c r="G142" s="6"/>
    </row>
    <row r="143" spans="1:7" x14ac:dyDescent="0.25">
      <c r="A143" s="75" t="s">
        <v>186</v>
      </c>
      <c r="B143" s="131" t="s">
        <v>90</v>
      </c>
      <c r="C143" s="132" t="s">
        <v>90</v>
      </c>
      <c r="D143" s="133"/>
      <c r="G143" s="6"/>
    </row>
    <row r="144" spans="1:7" ht="30" x14ac:dyDescent="0.25">
      <c r="A144" s="75" t="s">
        <v>119</v>
      </c>
      <c r="B144" s="131" t="s">
        <v>90</v>
      </c>
      <c r="C144" s="132" t="s">
        <v>90</v>
      </c>
      <c r="D144" s="133"/>
      <c r="G144" s="6"/>
    </row>
    <row r="145" spans="1:7" x14ac:dyDescent="0.25">
      <c r="A145" s="75" t="s">
        <v>120</v>
      </c>
      <c r="B145" s="131" t="s">
        <v>90</v>
      </c>
      <c r="C145" s="132" t="s">
        <v>90</v>
      </c>
      <c r="D145" s="133"/>
      <c r="G145" s="6"/>
    </row>
    <row r="146" spans="1:7" x14ac:dyDescent="0.25">
      <c r="A146" s="75" t="s">
        <v>121</v>
      </c>
      <c r="B146" s="131" t="s">
        <v>90</v>
      </c>
      <c r="C146" s="132" t="s">
        <v>90</v>
      </c>
      <c r="D146" s="133"/>
      <c r="G146" s="6"/>
    </row>
    <row r="147" spans="1:7" x14ac:dyDescent="0.25">
      <c r="A147" s="75" t="s">
        <v>122</v>
      </c>
      <c r="B147" s="131" t="s">
        <v>90</v>
      </c>
      <c r="C147" s="132" t="s">
        <v>90</v>
      </c>
      <c r="D147" s="133"/>
      <c r="G147" s="6"/>
    </row>
    <row r="148" spans="1:7" ht="30" x14ac:dyDescent="0.25">
      <c r="A148" s="75" t="s">
        <v>192</v>
      </c>
      <c r="B148" s="131" t="s">
        <v>90</v>
      </c>
      <c r="C148" s="132" t="s">
        <v>90</v>
      </c>
      <c r="D148" s="133"/>
      <c r="G148" s="8" t="str">
        <f>TRIM(IF(D148&gt;0,IF(D97&lt;=0,"Error:  Hours are required for this employee type in Part C because there are salaries entered in Part D.",""),"") &amp;"  "&amp;IF(AND(D97&gt;0, D148&gt;0),IF(D148/D97&gt;100,"Error:  The hourly wage, based on total benefits in Part D divided by hours in Part C, is more than $100/hr.  Please re-enter either the hours or the benefits.",""),"")&amp;"  "&amp;IF(AND(D97&gt;0,D148&gt;0),IF(D148/D97&lt;11,"Error:  The hourly wage, based on total benefits in Part D divided by hours in Part C, is less than the minimum wage of $11/hr.  Please re-enter either the hours or the benefits.",""),"")&amp;"  "&amp; IF(AND(D148&gt;0,SUM(D150:D154)=0), "Error:  One or more benefits must be entered because salaries were entered for this employee type.","")&amp;"  "&amp; IF(AND(D148&lt;=0,SUM(D150:D154)&gt;0), "Error:  Salaries are required for this employee type because benefits were entered for the employee type.",""))</f>
        <v/>
      </c>
    </row>
    <row r="149" spans="1:7" ht="60.6" customHeight="1" x14ac:dyDescent="0.25">
      <c r="A149" s="75" t="s">
        <v>70</v>
      </c>
      <c r="B149" s="131">
        <v>0</v>
      </c>
      <c r="C149" s="132">
        <v>0</v>
      </c>
      <c r="D149" s="133"/>
      <c r="E149" s="43" t="s">
        <v>211</v>
      </c>
      <c r="G149" s="6"/>
    </row>
    <row r="150" spans="1:7" x14ac:dyDescent="0.25">
      <c r="A150" s="75" t="s">
        <v>187</v>
      </c>
      <c r="B150" s="131" t="s">
        <v>90</v>
      </c>
      <c r="C150" s="132" t="s">
        <v>90</v>
      </c>
      <c r="D150" s="133"/>
      <c r="E150" s="190"/>
      <c r="G150" s="6"/>
    </row>
    <row r="151" spans="1:7" ht="30" x14ac:dyDescent="0.25">
      <c r="A151" s="75" t="s">
        <v>123</v>
      </c>
      <c r="B151" s="131" t="s">
        <v>90</v>
      </c>
      <c r="C151" s="132" t="s">
        <v>90</v>
      </c>
      <c r="D151" s="133"/>
      <c r="E151" s="190"/>
      <c r="G151" s="6"/>
    </row>
    <row r="152" spans="1:7" x14ac:dyDescent="0.25">
      <c r="A152" s="75" t="s">
        <v>124</v>
      </c>
      <c r="B152" s="131" t="s">
        <v>90</v>
      </c>
      <c r="C152" s="132" t="s">
        <v>90</v>
      </c>
      <c r="D152" s="133"/>
      <c r="E152" s="190"/>
      <c r="G152" s="6"/>
    </row>
    <row r="153" spans="1:7" ht="30" x14ac:dyDescent="0.25">
      <c r="A153" s="75" t="s">
        <v>125</v>
      </c>
      <c r="B153" s="131" t="s">
        <v>90</v>
      </c>
      <c r="C153" s="132" t="s">
        <v>90</v>
      </c>
      <c r="D153" s="133"/>
      <c r="E153" s="190"/>
      <c r="G153" s="6"/>
    </row>
    <row r="154" spans="1:7" x14ac:dyDescent="0.25">
      <c r="A154" s="75" t="s">
        <v>126</v>
      </c>
      <c r="B154" s="131" t="s">
        <v>90</v>
      </c>
      <c r="C154" s="132" t="s">
        <v>90</v>
      </c>
      <c r="D154" s="133"/>
      <c r="E154" s="190"/>
      <c r="G154" s="6"/>
    </row>
    <row r="155" spans="1:7" ht="30" x14ac:dyDescent="0.25">
      <c r="A155" s="75" t="s">
        <v>193</v>
      </c>
      <c r="B155" s="131" t="s">
        <v>90</v>
      </c>
      <c r="C155" s="132" t="s">
        <v>90</v>
      </c>
      <c r="D155" s="133"/>
      <c r="E155" s="193"/>
      <c r="G155" s="8" t="str">
        <f>TRIM(IF(D155&gt;0,IF(D99&lt;=0,"Error:  Hours are required for this employee type in Part C because there are salaries entered in Part D.",""),"") &amp;"  "&amp;IF(AND(D99&gt;0, D155&gt;0),IF(D155/D99&gt;100,"Error:  The hourly wage, based on total benefits in Part D divided by hours in Part C, is more than $100/hr.  Please re-enter either the hours or the benefits.",""),"")&amp;"  "&amp;IF(AND(D99&gt;0,D155&gt;0),IF(D155/D99&lt;11,"Error:  The hourly wage, based on total benefits in Part D divided by hours in Part C, is less than the minimum wage of $11/hr.  Please re-enter either the hours or the benefits.",""),"")&amp;"  "&amp; IF(AND(D155&gt;0,SUM(D157:D161)=0), "Error:  One or more benefits must be entered because salaries were entered for this employee type.","")&amp;"  "&amp; IF(AND(D155&lt;=0,SUM(D157:D161)&gt;0), "Error:  Salaries are required for this employee type because benefits were entered for the employee type.",""))</f>
        <v/>
      </c>
    </row>
    <row r="156" spans="1:7" ht="58.15" customHeight="1" x14ac:dyDescent="0.25">
      <c r="A156" s="75" t="s">
        <v>69</v>
      </c>
      <c r="B156" s="131">
        <v>0</v>
      </c>
      <c r="C156" s="132">
        <v>0</v>
      </c>
      <c r="D156" s="133"/>
      <c r="E156" s="43" t="s">
        <v>211</v>
      </c>
      <c r="G156" s="6"/>
    </row>
    <row r="157" spans="1:7" x14ac:dyDescent="0.25">
      <c r="A157" s="75" t="s">
        <v>188</v>
      </c>
      <c r="B157" s="131" t="s">
        <v>90</v>
      </c>
      <c r="C157" s="132" t="s">
        <v>90</v>
      </c>
      <c r="D157" s="133"/>
      <c r="G157" s="6"/>
    </row>
    <row r="158" spans="1:7" ht="30" x14ac:dyDescent="0.25">
      <c r="A158" s="75" t="s">
        <v>127</v>
      </c>
      <c r="B158" s="131" t="s">
        <v>90</v>
      </c>
      <c r="C158" s="132" t="s">
        <v>90</v>
      </c>
      <c r="D158" s="133"/>
      <c r="G158" s="6"/>
    </row>
    <row r="159" spans="1:7" x14ac:dyDescent="0.25">
      <c r="A159" s="75" t="s">
        <v>128</v>
      </c>
      <c r="B159" s="131" t="s">
        <v>90</v>
      </c>
      <c r="C159" s="132" t="s">
        <v>90</v>
      </c>
      <c r="D159" s="133"/>
      <c r="G159" s="6"/>
    </row>
    <row r="160" spans="1:7" x14ac:dyDescent="0.25">
      <c r="A160" s="75" t="s">
        <v>129</v>
      </c>
      <c r="B160" s="131" t="s">
        <v>90</v>
      </c>
      <c r="C160" s="132" t="s">
        <v>90</v>
      </c>
      <c r="D160" s="133"/>
      <c r="G160" s="6"/>
    </row>
    <row r="161" spans="1:7" x14ac:dyDescent="0.25">
      <c r="A161" s="75" t="s">
        <v>130</v>
      </c>
      <c r="B161" s="131" t="s">
        <v>90</v>
      </c>
      <c r="C161" s="132" t="s">
        <v>90</v>
      </c>
      <c r="D161" s="133"/>
      <c r="G161" s="6"/>
    </row>
    <row r="162" spans="1:7" ht="30" x14ac:dyDescent="0.25">
      <c r="A162" s="75" t="s">
        <v>194</v>
      </c>
      <c r="B162" s="131" t="s">
        <v>90</v>
      </c>
      <c r="C162" s="132" t="s">
        <v>90</v>
      </c>
      <c r="D162" s="134"/>
      <c r="G162" s="8" t="str">
        <f>TRIM(IF(D162&gt;0,IF(D101&lt;=0,"Error:  Hours are required for this employee type in Part C because there are salaries entered in Part D.",""),"") &amp;"  "&amp;IF(AND(D101&gt;0, D162&gt;0),IF(D162/D101&gt;100,"Error:  The hourly wage, based on total benefits in Part D divided by hours in Part C, is more than $100/hr.  Please re-enter either the hours or the benefits.",""),"")&amp;"  "&amp;IF(AND(D101&gt;0,D162&gt;0),IF(D162/D101&lt;11,"Error:  The hourly wage, based on total benefits in Part D divided by hours in Part C, is less than the minimum wage of $11/hr.  Please re-enter either the hours or the benefits.",""),"")&amp;"  "&amp; IF(AND(D162&gt;0,SUM(D164:D168)=0), "Error:  One or more benefits must be entered because salaries were entered for this employee type.","")&amp;"  "&amp; IF(AND(D162&lt;=0,SUM(D164:D168)&gt;0), "Error:  Salaries are required for this employee type because benefits were entered for the employee type.",""))</f>
        <v/>
      </c>
    </row>
    <row r="163" spans="1:7" ht="58.9" customHeight="1" x14ac:dyDescent="0.25">
      <c r="A163" s="75" t="s">
        <v>71</v>
      </c>
      <c r="B163" s="131">
        <v>0</v>
      </c>
      <c r="C163" s="132">
        <v>0</v>
      </c>
      <c r="D163" s="133"/>
      <c r="E163" s="43" t="s">
        <v>211</v>
      </c>
      <c r="G163" s="6"/>
    </row>
    <row r="164" spans="1:7" x14ac:dyDescent="0.25">
      <c r="A164" s="75" t="s">
        <v>189</v>
      </c>
      <c r="B164" s="131" t="s">
        <v>90</v>
      </c>
      <c r="C164" s="132" t="s">
        <v>90</v>
      </c>
      <c r="D164" s="133"/>
      <c r="E164" s="190"/>
      <c r="G164" s="56"/>
    </row>
    <row r="165" spans="1:7" ht="30" x14ac:dyDescent="0.25">
      <c r="A165" s="75" t="s">
        <v>131</v>
      </c>
      <c r="B165" s="131" t="s">
        <v>90</v>
      </c>
      <c r="C165" s="132" t="s">
        <v>90</v>
      </c>
      <c r="D165" s="133"/>
      <c r="E165" s="190"/>
      <c r="G165" s="6"/>
    </row>
    <row r="166" spans="1:7" x14ac:dyDescent="0.25">
      <c r="A166" s="75" t="s">
        <v>132</v>
      </c>
      <c r="B166" s="131" t="s">
        <v>90</v>
      </c>
      <c r="C166" s="132" t="s">
        <v>90</v>
      </c>
      <c r="D166" s="133"/>
      <c r="E166" s="190"/>
      <c r="G166" s="56"/>
    </row>
    <row r="167" spans="1:7" x14ac:dyDescent="0.25">
      <c r="A167" s="75" t="s">
        <v>133</v>
      </c>
      <c r="B167" s="131" t="s">
        <v>90</v>
      </c>
      <c r="C167" s="132" t="s">
        <v>90</v>
      </c>
      <c r="D167" s="135"/>
      <c r="E167" s="190"/>
      <c r="G167" s="6"/>
    </row>
    <row r="168" spans="1:7" x14ac:dyDescent="0.25">
      <c r="A168" s="75" t="s">
        <v>134</v>
      </c>
      <c r="B168" s="131" t="s">
        <v>90</v>
      </c>
      <c r="C168" s="132" t="s">
        <v>90</v>
      </c>
      <c r="D168" s="133"/>
      <c r="E168" s="190"/>
      <c r="G168" s="56"/>
    </row>
    <row r="169" spans="1:7" ht="45" x14ac:dyDescent="0.25">
      <c r="A169" s="75" t="s">
        <v>195</v>
      </c>
      <c r="B169" s="131" t="s">
        <v>90</v>
      </c>
      <c r="C169" s="132" t="s">
        <v>90</v>
      </c>
      <c r="D169" s="134"/>
      <c r="E169" s="194"/>
      <c r="G169" s="8" t="str">
        <f>TRIM(IF(D169&gt;0,IF(D103&lt;=0,"Error:  Hours are required for this employee type in Part C because there are salaries entered in Part D.",""),"") &amp;"  "&amp;IF(AND(D103&gt;0, D169&gt;0),IF(D169/D103&gt;100,"Error:  The hourly wage, based on total benefits in Part D divided by hours in Part C, is more than $100/hr.  Please re-enter either the hours or the benefits.",""),"")&amp;"  "&amp;IF(AND(D103&gt;0,D169&gt;0),IF(D169/D103&lt;11,"Error:  The hourly wage, based on total benefits in Part D divided by hours in Part C, is less than the minimum wage of $11/hr.  Please re-enter either the hours or the benefits.",""),"")&amp;"  "&amp; IF(AND(D169&gt;0,SUM(D171:D175)=0), "Error:  One or more benefits must be entered because salaries were entered for this employee type.","")&amp;"  "&amp; IF(AND(D169&lt;=0,SUM(D171:D175)&gt;0), "Error:  Salaries are required for this employee type because benefits were entered for the employee type.",""))</f>
        <v/>
      </c>
    </row>
    <row r="170" spans="1:7" ht="60" customHeight="1" x14ac:dyDescent="0.25">
      <c r="A170" s="75" t="s">
        <v>72</v>
      </c>
      <c r="B170" s="131">
        <v>0</v>
      </c>
      <c r="C170" s="132">
        <v>0</v>
      </c>
      <c r="D170" s="136"/>
      <c r="E170" s="43" t="s">
        <v>211</v>
      </c>
      <c r="G170" s="56"/>
    </row>
    <row r="171" spans="1:7" x14ac:dyDescent="0.25">
      <c r="A171" s="81" t="s">
        <v>190</v>
      </c>
      <c r="B171" s="131" t="s">
        <v>90</v>
      </c>
      <c r="C171" s="132" t="s">
        <v>90</v>
      </c>
      <c r="D171" s="133"/>
      <c r="E171" s="190"/>
      <c r="G171" s="56"/>
    </row>
    <row r="172" spans="1:7" ht="30" x14ac:dyDescent="0.25">
      <c r="A172" s="81" t="s">
        <v>135</v>
      </c>
      <c r="B172" s="131" t="s">
        <v>90</v>
      </c>
      <c r="C172" s="132" t="s">
        <v>90</v>
      </c>
      <c r="D172" s="133"/>
      <c r="E172" s="190"/>
      <c r="G172" s="56"/>
    </row>
    <row r="173" spans="1:7" x14ac:dyDescent="0.25">
      <c r="A173" s="81" t="s">
        <v>136</v>
      </c>
      <c r="B173" s="131" t="s">
        <v>90</v>
      </c>
      <c r="C173" s="132" t="s">
        <v>90</v>
      </c>
      <c r="D173" s="133"/>
      <c r="E173" s="190"/>
      <c r="G173" s="56"/>
    </row>
    <row r="174" spans="1:7" ht="30" x14ac:dyDescent="0.25">
      <c r="A174" s="81" t="s">
        <v>137</v>
      </c>
      <c r="B174" s="131" t="s">
        <v>90</v>
      </c>
      <c r="C174" s="132" t="s">
        <v>90</v>
      </c>
      <c r="D174" s="134"/>
      <c r="E174" s="191"/>
      <c r="G174" s="56"/>
    </row>
    <row r="175" spans="1:7" x14ac:dyDescent="0.25">
      <c r="A175" s="81" t="s">
        <v>138</v>
      </c>
      <c r="B175" s="131" t="s">
        <v>90</v>
      </c>
      <c r="C175" s="132" t="s">
        <v>90</v>
      </c>
      <c r="D175" s="133"/>
      <c r="E175" s="190"/>
      <c r="G175" s="56"/>
    </row>
    <row r="176" spans="1:7" ht="30" x14ac:dyDescent="0.25">
      <c r="A176" s="75" t="s">
        <v>74</v>
      </c>
      <c r="B176" s="131" t="s">
        <v>90</v>
      </c>
      <c r="C176" s="137" t="s">
        <v>90</v>
      </c>
      <c r="D176" s="137">
        <f>D120+D127+D134+D141+D148+D155+D162+D169</f>
        <v>0</v>
      </c>
      <c r="E176" s="190"/>
      <c r="G176" s="56"/>
    </row>
    <row r="177" spans="1:6" ht="29.45" customHeight="1" x14ac:dyDescent="0.25">
      <c r="A177" s="75" t="s">
        <v>82</v>
      </c>
      <c r="B177" s="131">
        <v>0</v>
      </c>
      <c r="C177" s="137">
        <v>0</v>
      </c>
      <c r="D177" s="137">
        <f>D121+D128+D135+D142+D149+D156+D163+D170</f>
        <v>0</v>
      </c>
      <c r="E177" s="76" t="s">
        <v>95</v>
      </c>
      <c r="F177" s="53"/>
    </row>
    <row r="178" spans="1:6" ht="30" x14ac:dyDescent="0.25">
      <c r="A178" s="81" t="s">
        <v>87</v>
      </c>
      <c r="B178" s="131" t="s">
        <v>90</v>
      </c>
      <c r="C178" s="138" t="s">
        <v>90</v>
      </c>
      <c r="D178" s="138">
        <f>SUM(D120:D175)</f>
        <v>0</v>
      </c>
      <c r="E178" s="190"/>
    </row>
    <row r="179" spans="1:6" ht="30" x14ac:dyDescent="0.25">
      <c r="A179" s="139" t="s">
        <v>91</v>
      </c>
      <c r="B179" s="140"/>
      <c r="C179" s="141" t="s">
        <v>90</v>
      </c>
      <c r="D179" s="141">
        <f>D61</f>
        <v>0</v>
      </c>
      <c r="E179" s="18"/>
    </row>
    <row r="180" spans="1:6" ht="30" x14ac:dyDescent="0.25">
      <c r="A180" s="111" t="s">
        <v>159</v>
      </c>
      <c r="B180" s="131" t="str">
        <f>B27</f>
        <v>prefilled</v>
      </c>
      <c r="C180" s="142"/>
      <c r="D180" s="143"/>
      <c r="E180" s="18"/>
    </row>
    <row r="181" spans="1:6" ht="60" x14ac:dyDescent="0.25">
      <c r="A181" s="111" t="s">
        <v>140</v>
      </c>
      <c r="B181" s="141" t="s">
        <v>90</v>
      </c>
      <c r="C181" s="141" t="s">
        <v>90</v>
      </c>
      <c r="D181" s="141">
        <f>D178-D179</f>
        <v>0</v>
      </c>
      <c r="E181" s="18"/>
    </row>
    <row r="182" spans="1:6" ht="60" x14ac:dyDescent="0.25">
      <c r="A182" s="67" t="s">
        <v>160</v>
      </c>
      <c r="B182" s="145"/>
      <c r="C182" s="144" t="s">
        <v>90</v>
      </c>
      <c r="D182" s="145"/>
      <c r="E182" s="185" t="s">
        <v>208</v>
      </c>
      <c r="F182" s="186"/>
    </row>
    <row r="183" spans="1:6" x14ac:dyDescent="0.25">
      <c r="A183" s="44"/>
      <c r="B183" s="48"/>
      <c r="C183" s="48"/>
    </row>
    <row r="184" spans="1:6" x14ac:dyDescent="0.25">
      <c r="A184" s="44"/>
      <c r="B184" s="48"/>
      <c r="C184" s="48"/>
    </row>
    <row r="185" spans="1:6" x14ac:dyDescent="0.25">
      <c r="A185" s="66" t="s">
        <v>34</v>
      </c>
      <c r="B185" s="33" t="s">
        <v>14</v>
      </c>
      <c r="C185" s="49"/>
      <c r="D185" s="50" t="s">
        <v>18</v>
      </c>
      <c r="E185" s="51"/>
    </row>
    <row r="186" spans="1:6" x14ac:dyDescent="0.25">
      <c r="A186" s="198"/>
      <c r="B186" s="73" t="s">
        <v>31</v>
      </c>
      <c r="C186" s="106"/>
      <c r="D186" s="109" t="s">
        <v>44</v>
      </c>
    </row>
    <row r="187" spans="1:6" ht="30" x14ac:dyDescent="0.25">
      <c r="A187" s="198"/>
      <c r="B187" s="127" t="s">
        <v>32</v>
      </c>
      <c r="C187" s="106"/>
      <c r="D187" s="79" t="s">
        <v>49</v>
      </c>
      <c r="E187" s="17" t="s">
        <v>139</v>
      </c>
    </row>
    <row r="188" spans="1:6" ht="30" x14ac:dyDescent="0.25">
      <c r="A188" s="81" t="s">
        <v>96</v>
      </c>
      <c r="B188" s="187">
        <f>B182</f>
        <v>0</v>
      </c>
      <c r="C188" s="106"/>
      <c r="D188" s="110">
        <f>D182</f>
        <v>0</v>
      </c>
      <c r="E188" s="105"/>
      <c r="F188" s="76"/>
    </row>
    <row r="189" spans="1:6" ht="30" x14ac:dyDescent="0.25">
      <c r="A189" s="111" t="s">
        <v>97</v>
      </c>
      <c r="B189" s="187">
        <f>B110</f>
        <v>0</v>
      </c>
      <c r="C189" s="106"/>
      <c r="D189" s="112">
        <f>D110</f>
        <v>0</v>
      </c>
    </row>
    <row r="190" spans="1:6" ht="30" x14ac:dyDescent="0.25">
      <c r="A190" s="81" t="s">
        <v>35</v>
      </c>
      <c r="B190" s="187" t="e">
        <f>ROUND(B188/B189,2)</f>
        <v>#DIV/0!</v>
      </c>
      <c r="C190" s="106"/>
      <c r="D190" s="113" t="e">
        <f>ROUND(D188/D189,2)</f>
        <v>#DIV/0!</v>
      </c>
      <c r="E190" s="2" t="s">
        <v>47</v>
      </c>
    </row>
    <row r="191" spans="1:6" ht="45" x14ac:dyDescent="0.25">
      <c r="A191" s="111" t="s">
        <v>88</v>
      </c>
      <c r="B191" s="114"/>
      <c r="C191" s="106"/>
      <c r="D191" s="115" t="e">
        <f>IF((D190-B190)&lt;0,0,(D190-B190))</f>
        <v>#DIV/0!</v>
      </c>
    </row>
    <row r="192" spans="1:6" ht="30" x14ac:dyDescent="0.25">
      <c r="A192" s="111" t="s">
        <v>98</v>
      </c>
      <c r="B192" s="55"/>
      <c r="C192" s="106"/>
      <c r="D192" s="116">
        <f>D110</f>
        <v>0</v>
      </c>
    </row>
    <row r="193" spans="1:6" ht="30" x14ac:dyDescent="0.25">
      <c r="A193" s="81" t="s">
        <v>36</v>
      </c>
      <c r="B193" s="117"/>
      <c r="C193" s="106"/>
      <c r="D193" s="118" t="e">
        <f>D192*D191</f>
        <v>#DIV/0!</v>
      </c>
      <c r="E193" s="1"/>
    </row>
    <row r="194" spans="1:6" ht="30" x14ac:dyDescent="0.25">
      <c r="A194" s="119" t="s">
        <v>89</v>
      </c>
      <c r="B194" s="117"/>
      <c r="C194" s="106"/>
      <c r="D194" s="118">
        <f>D61</f>
        <v>0</v>
      </c>
    </row>
    <row r="195" spans="1:6" ht="30" x14ac:dyDescent="0.25">
      <c r="A195" s="119" t="s">
        <v>37</v>
      </c>
      <c r="B195" s="117"/>
      <c r="C195" s="106"/>
      <c r="D195" s="120" t="e">
        <f>D194+D193</f>
        <v>#DIV/0!</v>
      </c>
    </row>
    <row r="196" spans="1:6" ht="30" x14ac:dyDescent="0.25">
      <c r="A196" s="121" t="s">
        <v>161</v>
      </c>
      <c r="B196" s="117"/>
      <c r="C196" s="106"/>
      <c r="D196" s="110" t="str">
        <f>C26</f>
        <v>prefilled</v>
      </c>
    </row>
    <row r="197" spans="1:6" ht="60" x14ac:dyDescent="0.25">
      <c r="A197" s="81" t="s">
        <v>162</v>
      </c>
      <c r="B197" s="117"/>
      <c r="C197" s="106"/>
      <c r="D197" s="120" t="e">
        <f>IF((D196-D195)&lt;0,0,(D196-D195))</f>
        <v>#VALUE!</v>
      </c>
      <c r="E197" s="76" t="s">
        <v>148</v>
      </c>
      <c r="F197" s="108"/>
    </row>
    <row r="198" spans="1:6" x14ac:dyDescent="0.25">
      <c r="A198" s="81" t="s">
        <v>38</v>
      </c>
      <c r="B198" s="117"/>
      <c r="C198" s="106"/>
      <c r="D198" s="120" t="e">
        <f>ROUND(D197*0.25,2)</f>
        <v>#VALUE!</v>
      </c>
    </row>
    <row r="199" spans="1:6" x14ac:dyDescent="0.25">
      <c r="A199" s="81" t="s">
        <v>39</v>
      </c>
      <c r="B199" s="122"/>
      <c r="C199" s="106"/>
      <c r="D199" s="123" t="e">
        <f>D198+D197</f>
        <v>#VALUE!</v>
      </c>
    </row>
    <row r="200" spans="1:6" x14ac:dyDescent="0.25">
      <c r="A200" s="65"/>
      <c r="B200" s="122"/>
      <c r="C200" s="124"/>
      <c r="D200" s="18"/>
    </row>
    <row r="201" spans="1:6" x14ac:dyDescent="0.25">
      <c r="A201" s="90" t="s">
        <v>40</v>
      </c>
      <c r="B201" s="18"/>
      <c r="C201" s="18"/>
      <c r="D201" s="18"/>
    </row>
    <row r="202" spans="1:6" x14ac:dyDescent="0.25">
      <c r="A202" s="90" t="s">
        <v>46</v>
      </c>
      <c r="B202" s="107"/>
      <c r="C202" s="87"/>
      <c r="D202" s="88"/>
    </row>
    <row r="203" spans="1:6" x14ac:dyDescent="0.25">
      <c r="A203" s="90"/>
      <c r="B203" s="18"/>
      <c r="C203" s="18"/>
      <c r="D203" s="18"/>
    </row>
    <row r="204" spans="1:6" x14ac:dyDescent="0.25">
      <c r="A204" s="90" t="s">
        <v>41</v>
      </c>
      <c r="B204" s="18"/>
      <c r="C204" s="18"/>
      <c r="D204" s="18"/>
    </row>
    <row r="205" spans="1:6" x14ac:dyDescent="0.25">
      <c r="A205" s="111" t="s">
        <v>42</v>
      </c>
      <c r="B205" s="125"/>
      <c r="C205" s="18"/>
      <c r="D205" s="18"/>
    </row>
    <row r="206" spans="1:6" x14ac:dyDescent="0.25">
      <c r="A206" s="111" t="s">
        <v>43</v>
      </c>
      <c r="B206" s="125"/>
      <c r="C206" s="18"/>
      <c r="D206" s="18"/>
    </row>
    <row r="207" spans="1:6" ht="150" x14ac:dyDescent="0.25">
      <c r="A207" s="126" t="s">
        <v>163</v>
      </c>
      <c r="B207" s="108"/>
      <c r="C207" s="108"/>
      <c r="D207" s="108"/>
    </row>
    <row r="208" spans="1:6" x14ac:dyDescent="0.25">
      <c r="A208" s="24"/>
    </row>
  </sheetData>
  <sortState ref="A92:A215">
    <sortCondition ref="A106"/>
  </sortState>
  <mergeCells count="1">
    <mergeCell ref="A186:A187"/>
  </mergeCells>
  <conditionalFormatting sqref="D197:D199">
    <cfRule type="cellIs" dxfId="66" priority="74" operator="greaterThan">
      <formula>0</formula>
    </cfRule>
  </conditionalFormatting>
  <conditionalFormatting sqref="G53:G60">
    <cfRule type="cellIs" dxfId="65" priority="71" operator="equal">
      <formula>0</formula>
    </cfRule>
  </conditionalFormatting>
  <conditionalFormatting sqref="D90">
    <cfRule type="expression" dxfId="64" priority="67">
      <formula>AND(E30="x", D90&lt;=0)</formula>
    </cfRule>
  </conditionalFormatting>
  <conditionalFormatting sqref="D92">
    <cfRule type="expression" dxfId="63" priority="66">
      <formula>AND(E31="x", D92&lt;=0)</formula>
    </cfRule>
  </conditionalFormatting>
  <conditionalFormatting sqref="D94">
    <cfRule type="expression" dxfId="62" priority="65">
      <formula>AND(E32="x", D94&lt;=0)</formula>
    </cfRule>
  </conditionalFormatting>
  <conditionalFormatting sqref="D96">
    <cfRule type="expression" dxfId="61" priority="64">
      <formula>AND(E33="x", D96&lt;=0)</formula>
    </cfRule>
  </conditionalFormatting>
  <conditionalFormatting sqref="D98">
    <cfRule type="expression" dxfId="60" priority="63">
      <formula>AND(E34="x", D98&lt;=0)</formula>
    </cfRule>
  </conditionalFormatting>
  <conditionalFormatting sqref="D100">
    <cfRule type="expression" dxfId="59" priority="62">
      <formula>AND(E35="x", D100&lt;=0)</formula>
    </cfRule>
  </conditionalFormatting>
  <conditionalFormatting sqref="D102">
    <cfRule type="expression" dxfId="58" priority="61">
      <formula>AND(E36="x", D102&lt;=0)</formula>
    </cfRule>
  </conditionalFormatting>
  <conditionalFormatting sqref="D104">
    <cfRule type="expression" dxfId="57" priority="60">
      <formula>AND(E37="x", D104&lt;=0)</formula>
    </cfRule>
  </conditionalFormatting>
  <conditionalFormatting sqref="D121">
    <cfRule type="expression" dxfId="56" priority="59">
      <formula>AND(E30="x", D121&lt;=0)</formula>
    </cfRule>
  </conditionalFormatting>
  <conditionalFormatting sqref="D128">
    <cfRule type="expression" dxfId="55" priority="58">
      <formula>AND(E31="x", D128&lt;=0)</formula>
    </cfRule>
  </conditionalFormatting>
  <conditionalFormatting sqref="D135">
    <cfRule type="expression" dxfId="54" priority="57">
      <formula>AND(E32="x", D135&lt;=0)</formula>
    </cfRule>
  </conditionalFormatting>
  <conditionalFormatting sqref="D149">
    <cfRule type="expression" dxfId="53" priority="55">
      <formula>AND(E34="x", D149&lt;=0)</formula>
    </cfRule>
  </conditionalFormatting>
  <conditionalFormatting sqref="D156">
    <cfRule type="expression" dxfId="52" priority="53">
      <formula>AND(E35="x", D156&lt;=0)</formula>
    </cfRule>
  </conditionalFormatting>
  <conditionalFormatting sqref="D163">
    <cfRule type="expression" dxfId="51" priority="52">
      <formula>AND(E36="x", D163&lt;=0)</formula>
    </cfRule>
  </conditionalFormatting>
  <conditionalFormatting sqref="D170">
    <cfRule type="expression" dxfId="50" priority="51">
      <formula>AND(E37="x", D170&lt;=0)</formula>
    </cfRule>
  </conditionalFormatting>
  <conditionalFormatting sqref="D120">
    <cfRule type="expression" dxfId="49" priority="49">
      <formula>AND(OR(H30="Not contracted",H30="Employee part of rate year &amp; contracted part of RY"), D120&lt;=0)</formula>
    </cfRule>
  </conditionalFormatting>
  <conditionalFormatting sqref="D127">
    <cfRule type="expression" dxfId="48" priority="48">
      <formula>AND(OR(H31="Not contracted",H31="Employee part of rate year &amp; contracted part of RY"), D127&lt;=0)</formula>
    </cfRule>
  </conditionalFormatting>
  <conditionalFormatting sqref="D134">
    <cfRule type="expression" dxfId="47" priority="47">
      <formula>AND(OR(H32="Not contracted",H32="Employee part of rate year &amp; contracted part of RY"), D134&lt;=0)</formula>
    </cfRule>
  </conditionalFormatting>
  <conditionalFormatting sqref="D141">
    <cfRule type="expression" dxfId="46" priority="46">
      <formula>AND(OR(H33="Not contracted",H33="Employee part of rate year &amp; contracted part of RY"), D141&lt;=0)</formula>
    </cfRule>
  </conditionalFormatting>
  <conditionalFormatting sqref="D148">
    <cfRule type="expression" dxfId="45" priority="45">
      <formula>AND(OR(H34="Not contracted",H34="Employee part of rate year &amp; contracted part of RY"), D148&lt;=0)</formula>
    </cfRule>
  </conditionalFormatting>
  <conditionalFormatting sqref="D155">
    <cfRule type="expression" dxfId="44" priority="44">
      <formula>AND(OR(H35="Not contracted",H35="Employee part of rate year &amp; contracted part of RY"), D155&lt;=0)</formula>
    </cfRule>
  </conditionalFormatting>
  <conditionalFormatting sqref="D162">
    <cfRule type="expression" dxfId="43" priority="43">
      <formula>AND(OR(H36="Not contracted",H36="Employee part of rate year &amp; contracted part of RY"), D162&lt;=0)</formula>
    </cfRule>
  </conditionalFormatting>
  <conditionalFormatting sqref="D169">
    <cfRule type="expression" dxfId="42" priority="42">
      <formula>AND(OR(H37="Not contracted",H37="Employee part of rate year &amp; contracted part of RY"), D169&lt;=0)</formula>
    </cfRule>
  </conditionalFormatting>
  <conditionalFormatting sqref="D89">
    <cfRule type="expression" dxfId="41" priority="41">
      <formula>AND(OR(H30="Not contracted",H30="Employee part of rate year &amp; contracted part of RY"), D89&lt;=0)</formula>
    </cfRule>
  </conditionalFormatting>
  <conditionalFormatting sqref="D91">
    <cfRule type="expression" dxfId="40" priority="40">
      <formula>AND(OR(H31="Not contracted",H31="Employee part of rate year &amp; contracted part of RY"), D91&lt;=0)</formula>
    </cfRule>
  </conditionalFormatting>
  <conditionalFormatting sqref="D93">
    <cfRule type="expression" dxfId="39" priority="39">
      <formula>AND(OR(H32="Not contracted",H32="Employee part of rate year &amp; contracted part of RY"), D93&lt;=0)</formula>
    </cfRule>
  </conditionalFormatting>
  <conditionalFormatting sqref="D95">
    <cfRule type="expression" dxfId="38" priority="38">
      <formula>AND(OR(H33="Not contracted",H33="Employee part of rate year &amp; contracted part of RY"), D95&lt;=0)</formula>
    </cfRule>
  </conditionalFormatting>
  <conditionalFormatting sqref="D97">
    <cfRule type="expression" dxfId="37" priority="37">
      <formula>AND(OR(H34="Not contracted",H34="Employee part of rate year &amp; contracted part of RY"), D97&lt;=0)</formula>
    </cfRule>
  </conditionalFormatting>
  <conditionalFormatting sqref="D99">
    <cfRule type="expression" dxfId="36" priority="36">
      <formula>AND(OR(H35="Not contracted",H35="Employee part of rate year &amp; contracted part of RY"), D99&lt;=0)</formula>
    </cfRule>
  </conditionalFormatting>
  <conditionalFormatting sqref="D101">
    <cfRule type="expression" dxfId="35" priority="35">
      <formula>AND(OR(H36="Not contracted",H36="Employee part of rate year &amp; contracted part of RY"), D101&lt;=0)</formula>
    </cfRule>
  </conditionalFormatting>
  <conditionalFormatting sqref="D103">
    <cfRule type="expression" dxfId="34" priority="34">
      <formula>AND(OR(H37="Not contracted",H37="Employee part of rate year &amp; contracted part of RY"), D103&lt;=0)</formula>
    </cfRule>
  </conditionalFormatting>
  <conditionalFormatting sqref="D122">
    <cfRule type="expression" dxfId="33" priority="33">
      <formula>AND(OR(H30="Not contracted",H30="Employee part of rate year &amp; contracted part of RY"), D122&lt;=0)</formula>
    </cfRule>
  </conditionalFormatting>
  <conditionalFormatting sqref="D129">
    <cfRule type="expression" dxfId="32" priority="32">
      <formula>AND(OR(H31="Not contracted",H31="Employee part of rate year &amp; contracted part of RY"), D129&lt;=0)</formula>
    </cfRule>
  </conditionalFormatting>
  <conditionalFormatting sqref="D136">
    <cfRule type="expression" dxfId="31" priority="31">
      <formula>AND(OR(H32="Not contracted",H32="Employee part of rate year &amp; contracted part of RY"), D136&lt;=0)</formula>
    </cfRule>
  </conditionalFormatting>
  <conditionalFormatting sqref="D143">
    <cfRule type="expression" dxfId="30" priority="30">
      <formula>AND(OR(H33="Not contracted",H33="Employee part of rate year &amp; contracted part of RY"), D143&lt;=0)</formula>
    </cfRule>
  </conditionalFormatting>
  <conditionalFormatting sqref="D150">
    <cfRule type="expression" dxfId="29" priority="29">
      <formula>AND(OR(H34="Not contracted",H34="Employee part of rate year &amp; contracted part of RY"), D150&lt;=0)</formula>
    </cfRule>
  </conditionalFormatting>
  <conditionalFormatting sqref="D157">
    <cfRule type="expression" dxfId="28" priority="28">
      <formula>AND(OR(H35="Not contracted",H35="Employee part of rate year &amp; contracted part of RY"), D157&lt;=0)</formula>
    </cfRule>
  </conditionalFormatting>
  <conditionalFormatting sqref="D164">
    <cfRule type="expression" dxfId="27" priority="27">
      <formula>AND(OR(H36="Not contracted",H36="Employee part of rate year &amp; contracted part of RY"), D164&lt;=0)</formula>
    </cfRule>
  </conditionalFormatting>
  <conditionalFormatting sqref="D171">
    <cfRule type="expression" dxfId="26" priority="26">
      <formula>AND(OR(H37="Not contracted",H37="Employee part of rate year &amp; contracted part of RY"), D171&lt;=0)</formula>
    </cfRule>
  </conditionalFormatting>
  <conditionalFormatting sqref="E79:F79 B79">
    <cfRule type="expression" dxfId="25" priority="24">
      <formula>B78="Y"</formula>
    </cfRule>
  </conditionalFormatting>
  <conditionalFormatting sqref="B30:G30">
    <cfRule type="expression" dxfId="24" priority="23">
      <formula>$H$30="Contracted entire rate year"</formula>
    </cfRule>
  </conditionalFormatting>
  <conditionalFormatting sqref="B31:G31 D127:D133">
    <cfRule type="expression" dxfId="23" priority="22">
      <formula>$H$31="Contracted entire rate year"</formula>
    </cfRule>
  </conditionalFormatting>
  <conditionalFormatting sqref="B32:G32 D134:D140">
    <cfRule type="expression" dxfId="22" priority="21">
      <formula>$H$32="Contracted entire rate year"</formula>
    </cfRule>
  </conditionalFormatting>
  <conditionalFormatting sqref="B33:G33 D141:D147">
    <cfRule type="expression" dxfId="21" priority="20">
      <formula>$H$33="Contracted entire rate year"</formula>
    </cfRule>
  </conditionalFormatting>
  <conditionalFormatting sqref="B34:G34 D148:D154">
    <cfRule type="expression" dxfId="20" priority="19">
      <formula>$H$34="Contracted entire rate year"</formula>
    </cfRule>
  </conditionalFormatting>
  <conditionalFormatting sqref="B35:G35 D155:D161">
    <cfRule type="expression" dxfId="19" priority="18">
      <formula>$H$35="Contracted entire rate year"</formula>
    </cfRule>
  </conditionalFormatting>
  <conditionalFormatting sqref="B36:G36 D162:D168">
    <cfRule type="expression" dxfId="18" priority="17">
      <formula>$H$36="Contracted entire rate year"</formula>
    </cfRule>
  </conditionalFormatting>
  <conditionalFormatting sqref="B37:G37 D169:D175">
    <cfRule type="expression" dxfId="17" priority="16">
      <formula>$H$37="Contracted entire rate year"</formula>
    </cfRule>
  </conditionalFormatting>
  <conditionalFormatting sqref="A42:E42">
    <cfRule type="expression" dxfId="16" priority="15">
      <formula>OR($H$30="Employee part of RY &amp; contracted part of RY",$H$31="Employee part of RY &amp; contracted part of RY",$H$32="Employee part of RY &amp; contracted part of RY",$H$33="Employee part of RY &amp; contracted part of RY",$H$34="Employee part of RY &amp; contracted part of RY",$H$35="Employee part of RY &amp; contracted part of RY",$H$36="Employee part of RY &amp; contracted part of RY",$H$37="Employee part of RY &amp; contracted part of RY")</formula>
    </cfRule>
  </conditionalFormatting>
  <conditionalFormatting sqref="C79">
    <cfRule type="expression" dxfId="15" priority="79">
      <formula>#REF!="Y"</formula>
    </cfRule>
  </conditionalFormatting>
  <conditionalFormatting sqref="D79">
    <cfRule type="expression" dxfId="14" priority="80">
      <formula>C77="Y"</formula>
    </cfRule>
  </conditionalFormatting>
  <conditionalFormatting sqref="B89 B91 B93 B95 B97 B99 B101 B103 B122:B127 B129:B134 B136:B141 B143:B148 B150:B155 B157:B162 B164:B169 B171:B175">
    <cfRule type="expression" dxfId="13" priority="14">
      <formula>$B$78="Y"</formula>
    </cfRule>
  </conditionalFormatting>
  <conditionalFormatting sqref="B120">
    <cfRule type="expression" dxfId="12" priority="13">
      <formula>$B$78="Y"</formula>
    </cfRule>
  </conditionalFormatting>
  <conditionalFormatting sqref="D120:D126">
    <cfRule type="expression" dxfId="11" priority="12">
      <formula>$H$30="Contracted entire rate year"</formula>
    </cfRule>
  </conditionalFormatting>
  <conditionalFormatting sqref="D89:D90">
    <cfRule type="expression" dxfId="10" priority="11">
      <formula>$H$30="Contracted entire rate year"</formula>
    </cfRule>
  </conditionalFormatting>
  <conditionalFormatting sqref="D91:D92">
    <cfRule type="expression" dxfId="9" priority="10">
      <formula>$H$31="Contracted entire rate year"</formula>
    </cfRule>
  </conditionalFormatting>
  <conditionalFormatting sqref="D93:D94">
    <cfRule type="expression" dxfId="8" priority="9">
      <formula>$H$32="Contracted entire rate year"</formula>
    </cfRule>
  </conditionalFormatting>
  <conditionalFormatting sqref="D95:D96">
    <cfRule type="expression" dxfId="7" priority="8">
      <formula>$H$33="Contracted entire rate year"</formula>
    </cfRule>
  </conditionalFormatting>
  <conditionalFormatting sqref="D97:D98">
    <cfRule type="expression" dxfId="6" priority="7">
      <formula>$H$34="Contracted entire rate year"</formula>
    </cfRule>
  </conditionalFormatting>
  <conditionalFormatting sqref="D99:D100">
    <cfRule type="expression" dxfId="5" priority="6">
      <formula>$H$35="Contracted entire rate year"</formula>
    </cfRule>
  </conditionalFormatting>
  <conditionalFormatting sqref="D101:D102">
    <cfRule type="expression" dxfId="4" priority="5">
      <formula>$H$36="Contracted entire rate year"</formula>
    </cfRule>
  </conditionalFormatting>
  <conditionalFormatting sqref="D103:D104">
    <cfRule type="expression" dxfId="3" priority="4">
      <formula>$H$37="Contracted entire rate year"</formula>
    </cfRule>
  </conditionalFormatting>
  <conditionalFormatting sqref="D86">
    <cfRule type="expression" dxfId="2" priority="3">
      <formula>D86=0</formula>
    </cfRule>
  </conditionalFormatting>
  <conditionalFormatting sqref="D87">
    <cfRule type="expression" dxfId="1" priority="2">
      <formula>D87=0</formula>
    </cfRule>
  </conditionalFormatting>
  <conditionalFormatting sqref="D88">
    <cfRule type="expression" dxfId="0" priority="1">
      <formula>D88=0</formula>
    </cfRule>
  </conditionalFormatting>
  <dataValidations count="18">
    <dataValidation operator="greaterThanOrEqual" allowBlank="1" showInputMessage="1" showErrorMessage="1" promptTitle="Bonuses" prompt="If you check off Bonuses for an employe type (RN, CNA, etc.) then you MUST enter bonus information in Part B" sqref="B30:B38"/>
    <dataValidation allowBlank="1" showInputMessage="1" showErrorMessage="1" promptTitle="Increased Wages" prompt="If you check off Increase to hourly wage amount for any employee type (RN, CNA), then for each such employee type, their total regular salary in Part D divided by their total regular hours in Part C must be greater in this rate year than in the base year." sqref="C30:C38"/>
    <dataValidation allowBlank="1" showInputMessage="1" showErrorMessage="1" promptTitle="Increased benefits" prompt="If you check off Increased spending on benefits for any employee type (RN, CNA), then for each such employee type, the sum of their benefits in Part D divided by their total regular hours in Part C must be greater in this rate year than in the base year." sqref="D30:D38"/>
    <dataValidation allowBlank="1" showInputMessage="1" showErrorMessage="1" promptTitle="Overtime" prompt="If you check off Overtime for any employee type (RN, CNA), then for each such employee type, you MUST enter overtime hours in Part C and overtime wages in Part D." sqref="E30:E38"/>
    <dataValidation type="custom" allowBlank="1" showInputMessage="1" showErrorMessage="1" promptTitle="# of employees" prompt="The number of employees must be equal to or greater than the number of FTEs for each employee type." sqref="E53:E60">
      <formula1>E53&gt;=F53</formula1>
    </dataValidation>
    <dataValidation type="custom" allowBlank="1" showInputMessage="1" showErrorMessage="1" promptTitle="# FTEs" prompt="The number of FTEs cannot be greater than the number of employees for each employee type." sqref="F53:F60">
      <formula1>F53&lt;=E53</formula1>
    </dataValidation>
    <dataValidation allowBlank="1" showInputMessage="1" showErrorMessage="1" promptTitle="Payroll tax" prompt="You should enter the payroll tax you paid for the Bonuses._x000a__x000a_If the payroll tax rate is &lt;5% or &gt;10%, you will receive a prompt in the webform asking if you have entered the correct values." sqref="C53:C60"/>
    <dataValidation operator="equal" allowBlank="1" showInputMessage="1" showErrorMessage="1" errorTitle="Missing Bonus Information" error="You entered a bonus value but did not enter payroll taxes, # employees and/or # FTEs.  You cannot submit your form with this error." sqref="G53:G60"/>
    <dataValidation type="decimal" allowBlank="1" showInputMessage="1" showErrorMessage="1" promptTitle="Patient days" prompt="The number of Medicaid Non-managed care patient days cannot be greater than the Total patient days" sqref="D86">
      <formula1>1</formula1>
      <formula2>D87</formula2>
    </dataValidation>
    <dataValidation type="custom" allowBlank="1" showInputMessage="1" showErrorMessage="1" promptTitle="Total patient days" prompt="The number of Total patient days must be greater than or equal to the number of Medicaid Non-managed care patient days" sqref="D87">
      <formula1>D87&gt;=D86</formula1>
    </dataValidation>
    <dataValidation type="decimal" operator="greaterThan" allowBlank="1" showInputMessage="1" showErrorMessage="1" sqref="D88">
      <formula1>0</formula1>
    </dataValidation>
    <dataValidation type="custom" allowBlank="1" showInputMessage="1" showErrorMessage="1" sqref="D89">
      <formula1>IF(E92="Contracted entire rate year",-1,0)</formula1>
    </dataValidation>
    <dataValidation allowBlank="1" showInputMessage="1" showErrorMessage="1" promptTitle="Overtime hours" prompt="If you checked Overtime for an employee type in Part A, then you must fill in Overtime hours here for that employee type." sqref="D104 D102 D100 D98 D96 D94 D92 D90"/>
    <dataValidation allowBlank="1" showInputMessage="1" showErrorMessage="1" promptTitle="Overtime wages" prompt="If you selected Overtime for an employee type in Part A, then you must enter overtime wages in Part D for that employee type." sqref="D149 D121 D128 D135 D170 D156 D142 D163"/>
    <dataValidation allowBlank="1" showInputMessage="1" showErrorMessage="1" prompt="Salaries are required for all employee types who were not contracted the entire rate year (RY)" sqref="D120 D127 D134 D141 D148 D155 D162 D169"/>
    <dataValidation type="list" allowBlank="1" showInputMessage="1" showErrorMessage="1" sqref="H30:H37">
      <formula1>"Not contracted, Employee part of RY &amp; contracted part of RY,Contracted entire rate year"</formula1>
    </dataValidation>
    <dataValidation allowBlank="1" showInputMessage="1" showErrorMessage="1" promptTitle="Payroll taxes" prompt="Payroll taxes are required for all employee types who were not contracted the entire rate year (RY)" sqref="D122 D129 D136 D143 D150 D171 D157 D164"/>
    <dataValidation type="list" allowBlank="1" showErrorMessage="1" sqref="B78">
      <formula1>"N,Y"</formula1>
    </dataValidation>
  </dataValidations>
  <pageMargins left="0.45" right="0.45" top="0.5" bottom="0.75" header="0.3" footer="0.3"/>
  <pageSetup scale="76" orientation="landscape" r:id="rId1"/>
  <rowBreaks count="3" manualBreakCount="3">
    <brk id="37" max="16383" man="1"/>
    <brk id="80" max="16383" man="1"/>
    <brk id="184" max="16383" man="1"/>
  </rowBreaks>
  <colBreaks count="1" manualBreakCount="1">
    <brk id="5"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Final form with logic</vt:lpstr>
    </vt:vector>
  </TitlesOfParts>
  <Company>UMASS Medical School</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Laes-Kushner, Rebecca</dc:creator>
  <cp:lastModifiedBy>Pavel</cp:lastModifiedBy>
  <cp:lastPrinted>2018-06-13T14:12:43Z</cp:lastPrinted>
  <dcterms:created xsi:type="dcterms:W3CDTF">2017-04-19T13:08:32Z</dcterms:created>
  <dcterms:modified xsi:type="dcterms:W3CDTF">2018-07-05T19:07:29Z</dcterms:modified>
</cp:coreProperties>
</file>